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55" windowWidth="14805" windowHeight="7860"/>
  </bookViews>
  <sheets>
    <sheet name="空调冷（热）水系统耗电输冷（热）比计算" sheetId="7" r:id="rId1"/>
  </sheets>
  <calcPr calcId="145621"/>
</workbook>
</file>

<file path=xl/calcChain.xml><?xml version="1.0" encoding="utf-8"?>
<calcChain xmlns="http://schemas.openxmlformats.org/spreadsheetml/2006/main">
  <c r="C72" i="7" l="1"/>
  <c r="D72" i="7"/>
  <c r="B73" i="7"/>
  <c r="E72" i="7"/>
  <c r="E63" i="7"/>
  <c r="D63" i="7"/>
  <c r="C63" i="7"/>
  <c r="D54" i="7"/>
  <c r="C54" i="7"/>
  <c r="B64" i="7"/>
  <c r="E54" i="7"/>
  <c r="B55" i="7"/>
  <c r="E73" i="7" l="1"/>
  <c r="D69" i="7" s="1"/>
  <c r="E64" i="7"/>
  <c r="D60" i="7" s="1"/>
  <c r="E55" i="7"/>
  <c r="D51" i="7" s="1"/>
</calcChain>
</file>

<file path=xl/sharedStrings.xml><?xml version="1.0" encoding="utf-8"?>
<sst xmlns="http://schemas.openxmlformats.org/spreadsheetml/2006/main" count="112" uniqueCount="84">
  <si>
    <t>A</t>
    <phoneticPr fontId="2" type="noConversion"/>
  </si>
  <si>
    <t>B</t>
    <phoneticPr fontId="2" type="noConversion"/>
  </si>
  <si>
    <t>α</t>
    <phoneticPr fontId="2" type="noConversion"/>
  </si>
  <si>
    <t>L</t>
    <phoneticPr fontId="2" type="noConversion"/>
  </si>
  <si>
    <t>系数</t>
    <phoneticPr fontId="2" type="noConversion"/>
  </si>
  <si>
    <t>A</t>
    <phoneticPr fontId="2" type="noConversion"/>
  </si>
  <si>
    <t>B</t>
    <phoneticPr fontId="2" type="noConversion"/>
  </si>
  <si>
    <t>α</t>
    <phoneticPr fontId="2" type="noConversion"/>
  </si>
  <si>
    <t>L</t>
    <phoneticPr fontId="2" type="noConversion"/>
  </si>
  <si>
    <t>△T</t>
    <phoneticPr fontId="2" type="noConversion"/>
  </si>
  <si>
    <t>EC(H)R-a——空调冷（热）水系统循环水泵的耗电输冷（热）比</t>
    <phoneticPr fontId="1" type="noConversion"/>
  </si>
  <si>
    <t xml:space="preserve">     ηb——每台运行水泵对应的设计工作点效率</t>
    <phoneticPr fontId="1" type="noConversion"/>
  </si>
  <si>
    <r>
      <t xml:space="preserve">       G——每台水泵的设计流量(m</t>
    </r>
    <r>
      <rPr>
        <vertAlign val="superscript"/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2"/>
        <scheme val="minor"/>
      </rPr>
      <t>/h)</t>
    </r>
    <phoneticPr fontId="1" type="noConversion"/>
  </si>
  <si>
    <r>
      <t xml:space="preserve">       H——每台运行水泵对应的设计扬程(mH</t>
    </r>
    <r>
      <rPr>
        <vertAlign val="sub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scheme val="minor"/>
      </rPr>
      <t>O)</t>
    </r>
    <phoneticPr fontId="1" type="noConversion"/>
  </si>
  <si>
    <t xml:space="preserve">       Q——设计冷热负荷(kW)</t>
    <phoneticPr fontId="1" type="noConversion"/>
  </si>
  <si>
    <t xml:space="preserve">       A——与水泵流量有关的计算系数</t>
    <phoneticPr fontId="1" type="noConversion"/>
  </si>
  <si>
    <t>A(B+α∑L)/△T=</t>
    <phoneticPr fontId="1" type="noConversion"/>
  </si>
  <si>
    <t xml:space="preserve">       B——与机房及用户的水阻力有关的计算系数</t>
    <phoneticPr fontId="1" type="noConversion"/>
  </si>
  <si>
    <t xml:space="preserve">      α——与∑L有关的计算系数</t>
    <phoneticPr fontId="1" type="noConversion"/>
  </si>
  <si>
    <t xml:space="preserve">     ∑L——从冷热机房出口至该系统最远用户供回水管道的总输送长度(m)</t>
    <phoneticPr fontId="1" type="noConversion"/>
  </si>
  <si>
    <t xml:space="preserve">     △T——规定的计算供回水温差(℃)</t>
    <phoneticPr fontId="1" type="noConversion"/>
  </si>
  <si>
    <t>设计流量
m3/h</t>
    <phoneticPr fontId="2" type="noConversion"/>
  </si>
  <si>
    <t>设计扬程
m</t>
    <phoneticPr fontId="2" type="noConversion"/>
  </si>
  <si>
    <t>效率
%</t>
    <phoneticPr fontId="2" type="noConversion"/>
  </si>
  <si>
    <t>设计水泵流量G</t>
    <phoneticPr fontId="2" type="noConversion"/>
  </si>
  <si>
    <t>G≤60m3/h</t>
    <phoneticPr fontId="2" type="noConversion"/>
  </si>
  <si>
    <t>200m3/h≥G＞60m3/h</t>
    <phoneticPr fontId="2" type="noConversion"/>
  </si>
  <si>
    <t>G＞200m3/h</t>
    <phoneticPr fontId="2" type="noConversion"/>
  </si>
  <si>
    <t>A值</t>
    <phoneticPr fontId="2" type="noConversion"/>
  </si>
  <si>
    <t>系统组成</t>
    <phoneticPr fontId="2" type="noConversion"/>
  </si>
  <si>
    <t>一级泵</t>
    <phoneticPr fontId="2" type="noConversion"/>
  </si>
  <si>
    <t>冷水系统</t>
    <phoneticPr fontId="2" type="noConversion"/>
  </si>
  <si>
    <t>——</t>
    <phoneticPr fontId="2" type="noConversion"/>
  </si>
  <si>
    <t>热水系统</t>
    <phoneticPr fontId="2" type="noConversion"/>
  </si>
  <si>
    <t>二级泵</t>
    <phoneticPr fontId="2" type="noConversion"/>
  </si>
  <si>
    <t>冷水系统</t>
    <phoneticPr fontId="2" type="noConversion"/>
  </si>
  <si>
    <t>——</t>
    <phoneticPr fontId="2" type="noConversion"/>
  </si>
  <si>
    <t>热水系统</t>
    <phoneticPr fontId="2" type="noConversion"/>
  </si>
  <si>
    <t>系统</t>
    <phoneticPr fontId="2" type="noConversion"/>
  </si>
  <si>
    <t>地区</t>
    <phoneticPr fontId="2" type="noConversion"/>
  </si>
  <si>
    <t>管道长度∑L范围（m）</t>
    <phoneticPr fontId="2" type="noConversion"/>
  </si>
  <si>
    <t>≤400m</t>
    <phoneticPr fontId="2" type="noConversion"/>
  </si>
  <si>
    <t>400m＜∑L＜1000m</t>
    <phoneticPr fontId="2" type="noConversion"/>
  </si>
  <si>
    <t>∑L≥1000m</t>
    <phoneticPr fontId="2" type="noConversion"/>
  </si>
  <si>
    <t>热水</t>
    <phoneticPr fontId="2" type="noConversion"/>
  </si>
  <si>
    <t>严寒</t>
    <phoneticPr fontId="2" type="noConversion"/>
  </si>
  <si>
    <t>α=0.009</t>
    <phoneticPr fontId="2" type="noConversion"/>
  </si>
  <si>
    <t>α=0.0072+0.72/∑L</t>
    <phoneticPr fontId="2" type="noConversion"/>
  </si>
  <si>
    <t>α=0.0059+2.02/∑L</t>
    <phoneticPr fontId="2" type="noConversion"/>
  </si>
  <si>
    <t>寒冷</t>
    <phoneticPr fontId="2" type="noConversion"/>
  </si>
  <si>
    <t>α=0.0024</t>
    <phoneticPr fontId="2" type="noConversion"/>
  </si>
  <si>
    <t>α=0.002+0.16/∑L</t>
    <phoneticPr fontId="2" type="noConversion"/>
  </si>
  <si>
    <t>α=0.0016+0.56/∑L</t>
    <phoneticPr fontId="2" type="noConversion"/>
  </si>
  <si>
    <t>夏热冬冷</t>
    <phoneticPr fontId="2" type="noConversion"/>
  </si>
  <si>
    <t>夏热冬暖</t>
    <phoneticPr fontId="2" type="noConversion"/>
  </si>
  <si>
    <t>α=0.0032</t>
    <phoneticPr fontId="2" type="noConversion"/>
  </si>
  <si>
    <t>α=0.0026+0.24/∑L</t>
    <phoneticPr fontId="2" type="noConversion"/>
  </si>
  <si>
    <t>α=0.0021+0.74/∑L</t>
    <phoneticPr fontId="2" type="noConversion"/>
  </si>
  <si>
    <t>热水系统</t>
    <phoneticPr fontId="2" type="noConversion"/>
  </si>
  <si>
    <t>严寒</t>
    <phoneticPr fontId="2" type="noConversion"/>
  </si>
  <si>
    <t>寒冷</t>
    <phoneticPr fontId="2" type="noConversion"/>
  </si>
  <si>
    <t>夏热冬冷</t>
    <phoneticPr fontId="2" type="noConversion"/>
  </si>
  <si>
    <t>冷水</t>
    <phoneticPr fontId="2" type="noConversion"/>
  </si>
  <si>
    <t>α=0.02</t>
    <phoneticPr fontId="2" type="noConversion"/>
  </si>
  <si>
    <t>α=0.016+1.6/∑L</t>
    <phoneticPr fontId="2" type="noConversion"/>
  </si>
  <si>
    <t>α=0.013+4.6/∑L</t>
    <phoneticPr fontId="2" type="noConversion"/>
  </si>
  <si>
    <t>两管制冷热水管道系统的α值</t>
    <phoneticPr fontId="2" type="noConversion"/>
  </si>
  <si>
    <t>B值</t>
    <phoneticPr fontId="2" type="noConversion"/>
  </si>
  <si>
    <t>A值</t>
    <phoneticPr fontId="2" type="noConversion"/>
  </si>
  <si>
    <t>ΔT值</t>
    <phoneticPr fontId="2" type="noConversion"/>
  </si>
  <si>
    <t>二管制热水管道
 B值</t>
    <phoneticPr fontId="2" type="noConversion"/>
  </si>
  <si>
    <t>四管制单冷、单热管道
B值</t>
    <phoneticPr fontId="2" type="noConversion"/>
  </si>
  <si>
    <t>运行台数</t>
    <phoneticPr fontId="2" type="noConversion"/>
  </si>
  <si>
    <t>空调热水水泵</t>
    <phoneticPr fontId="2" type="noConversion"/>
  </si>
  <si>
    <t>空调冷水水泵1</t>
    <phoneticPr fontId="2" type="noConversion"/>
  </si>
  <si>
    <t>空调冷水水泵2</t>
    <phoneticPr fontId="2" type="noConversion"/>
  </si>
  <si>
    <t>EC(H)R-a=</t>
    <phoneticPr fontId="1" type="noConversion"/>
  </si>
  <si>
    <t>EC(H)R-a=0.003096∑(G*H/ηb)</t>
    <phoneticPr fontId="1" type="noConversion"/>
  </si>
  <si>
    <t>负荷</t>
    <phoneticPr fontId="1" type="noConversion"/>
  </si>
  <si>
    <t>空调冷（热）水系统耗电输冷（热）比降幅</t>
    <phoneticPr fontId="1" type="noConversion"/>
  </si>
  <si>
    <t>空调冷（热）水系统耗电输冷（热）比计算公式</t>
    <phoneticPr fontId="2" type="noConversion"/>
  </si>
  <si>
    <t>EC(H)R-a=0.003096∑(G*H/ηb)/Q≤A(B+α∑L)/△T</t>
    <phoneticPr fontId="2" type="noConversion"/>
  </si>
  <si>
    <t>空调冷（热）水系统耗电输冷（热）比计算书</t>
    <phoneticPr fontId="1" type="noConversion"/>
  </si>
  <si>
    <t>工程名称 甘肃科技馆
工程地点 甘肃-兰州
编制单位 甘肃省建筑设计研究院
计 算 人 陶生辉
审 核 人 郑安申
计算日期 2016年11月30日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</si>
</sst>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rgb="FF006100"/>
      <name val="宋体"/>
      <family val="2"/>
      <charset val="134"/>
      <scheme val="minor"/>
    </font>
    <font>
      <vertAlign val="superscript"/>
      <sz val="11"/>
      <color theme="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b/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>
      <alignment vertical="center"/>
    </xf>
  </cellStyleXfs>
  <cellXfs count="101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 applyAlignment="1"/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/>
    <xf numFmtId="0" fontId="0" fillId="3" borderId="7" xfId="0" applyFill="1" applyBorder="1" applyAlignment="1">
      <alignment horizontal="center"/>
    </xf>
    <xf numFmtId="0" fontId="0" fillId="3" borderId="2" xfId="0" applyFill="1" applyBorder="1" applyAlignment="1"/>
    <xf numFmtId="0" fontId="0" fillId="3" borderId="4" xfId="0" applyFill="1" applyBorder="1" applyAlignment="1">
      <alignment horizontal="center"/>
    </xf>
    <xf numFmtId="0" fontId="0" fillId="3" borderId="21" xfId="0" applyFill="1" applyBorder="1" applyAlignment="1"/>
    <xf numFmtId="0" fontId="0" fillId="3" borderId="9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Border="1"/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2" borderId="0" xfId="1" applyBorder="1" applyAlignment="1">
      <alignment horizontal="center"/>
    </xf>
    <xf numFmtId="0" fontId="4" fillId="2" borderId="3" xfId="1" applyBorder="1" applyAlignment="1">
      <alignment horizontal="center" vertical="center"/>
    </xf>
    <xf numFmtId="176" fontId="4" fillId="2" borderId="3" xfId="1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3"/>
  <sheetViews>
    <sheetView tabSelected="1" workbookViewId="0">
      <selection activeCell="I6" sqref="I6"/>
    </sheetView>
  </sheetViews>
  <sheetFormatPr defaultRowHeight="13.5" x14ac:dyDescent="0.15"/>
  <cols>
    <col min="1" max="2" width="15.625" customWidth="1"/>
    <col min="3" max="3" width="10.375" customWidth="1"/>
    <col min="4" max="7" width="10.625" customWidth="1"/>
    <col min="8" max="8" width="14.375" customWidth="1"/>
    <col min="9" max="9" width="9.875" customWidth="1"/>
    <col min="10" max="10" width="8.5" customWidth="1"/>
    <col min="11" max="11" width="13.25" customWidth="1"/>
    <col min="12" max="12" width="8" customWidth="1"/>
  </cols>
  <sheetData>
    <row r="1" spans="1:7" ht="25.5" x14ac:dyDescent="0.15">
      <c r="A1" s="88" t="s">
        <v>82</v>
      </c>
      <c r="B1" s="88"/>
      <c r="C1" s="88"/>
      <c r="D1" s="88"/>
      <c r="E1" s="88"/>
      <c r="F1" s="88"/>
      <c r="G1" s="88"/>
    </row>
    <row r="2" spans="1:7" x14ac:dyDescent="0.15">
      <c r="A2" s="2"/>
      <c r="B2" s="2"/>
      <c r="C2" s="2"/>
      <c r="D2" s="2"/>
      <c r="E2" s="2"/>
    </row>
    <row r="3" spans="1:7" x14ac:dyDescent="0.15">
      <c r="A3" s="95" t="s">
        <v>83</v>
      </c>
      <c r="B3" s="96"/>
      <c r="C3" s="96"/>
      <c r="D3" s="96"/>
      <c r="E3" s="96"/>
      <c r="F3" s="96"/>
      <c r="G3" s="97"/>
    </row>
    <row r="4" spans="1:7" ht="76.5" customHeight="1" x14ac:dyDescent="0.15">
      <c r="A4" s="98"/>
      <c r="B4" s="99"/>
      <c r="C4" s="99"/>
      <c r="D4" s="99"/>
      <c r="E4" s="99"/>
      <c r="F4" s="99"/>
      <c r="G4" s="100"/>
    </row>
    <row r="5" spans="1:7" x14ac:dyDescent="0.15">
      <c r="A5" s="51"/>
      <c r="B5" s="51"/>
      <c r="C5" s="51"/>
      <c r="D5" s="51"/>
      <c r="E5" s="51"/>
      <c r="F5" s="51"/>
      <c r="G5" s="51"/>
    </row>
    <row r="6" spans="1:7" ht="14.25" x14ac:dyDescent="0.15">
      <c r="A6" s="66" t="s">
        <v>80</v>
      </c>
      <c r="B6" s="66"/>
      <c r="C6" s="66"/>
      <c r="D6" s="66"/>
      <c r="E6" s="66"/>
      <c r="F6" s="66"/>
      <c r="G6" s="66"/>
    </row>
    <row r="7" spans="1:7" ht="13.5" customHeight="1" x14ac:dyDescent="0.15">
      <c r="A7" s="89" t="s">
        <v>81</v>
      </c>
      <c r="B7" s="90"/>
      <c r="C7" s="90"/>
      <c r="D7" s="90"/>
      <c r="E7" s="90"/>
      <c r="F7" s="90"/>
      <c r="G7" s="91"/>
    </row>
    <row r="8" spans="1:7" ht="13.5" customHeight="1" x14ac:dyDescent="0.15">
      <c r="A8" s="89"/>
      <c r="B8" s="90"/>
      <c r="C8" s="90"/>
      <c r="D8" s="90"/>
      <c r="E8" s="90"/>
      <c r="F8" s="90"/>
      <c r="G8" s="91"/>
    </row>
    <row r="9" spans="1:7" ht="13.5" customHeight="1" x14ac:dyDescent="0.15">
      <c r="A9" s="89"/>
      <c r="B9" s="90"/>
      <c r="C9" s="90"/>
      <c r="D9" s="90"/>
      <c r="E9" s="90"/>
      <c r="F9" s="90"/>
      <c r="G9" s="91"/>
    </row>
    <row r="10" spans="1:7" x14ac:dyDescent="0.15">
      <c r="A10" s="92" t="s">
        <v>10</v>
      </c>
      <c r="B10" s="93"/>
      <c r="C10" s="93"/>
      <c r="D10" s="93"/>
      <c r="E10" s="93"/>
      <c r="F10" s="93"/>
      <c r="G10" s="94"/>
    </row>
    <row r="11" spans="1:7" ht="15.75" x14ac:dyDescent="0.15">
      <c r="A11" s="92" t="s">
        <v>12</v>
      </c>
      <c r="B11" s="93"/>
      <c r="C11" s="93"/>
      <c r="D11" s="93"/>
      <c r="E11" s="93"/>
      <c r="F11" s="93"/>
      <c r="G11" s="94"/>
    </row>
    <row r="12" spans="1:7" ht="16.5" x14ac:dyDescent="0.15">
      <c r="A12" s="92" t="s">
        <v>13</v>
      </c>
      <c r="B12" s="93"/>
      <c r="C12" s="93"/>
      <c r="D12" s="93"/>
      <c r="E12" s="93"/>
      <c r="F12" s="93"/>
      <c r="G12" s="94"/>
    </row>
    <row r="13" spans="1:7" ht="13.5" customHeight="1" x14ac:dyDescent="0.15">
      <c r="A13" s="92" t="s">
        <v>11</v>
      </c>
      <c r="B13" s="93"/>
      <c r="C13" s="93"/>
      <c r="D13" s="93"/>
      <c r="E13" s="93"/>
      <c r="F13" s="93"/>
      <c r="G13" s="94"/>
    </row>
    <row r="14" spans="1:7" x14ac:dyDescent="0.15">
      <c r="A14" s="92" t="s">
        <v>14</v>
      </c>
      <c r="B14" s="93"/>
      <c r="C14" s="93"/>
      <c r="D14" s="93"/>
      <c r="E14" s="93"/>
      <c r="F14" s="93"/>
      <c r="G14" s="94"/>
    </row>
    <row r="15" spans="1:7" x14ac:dyDescent="0.15">
      <c r="A15" s="92" t="s">
        <v>20</v>
      </c>
      <c r="B15" s="93"/>
      <c r="C15" s="93"/>
      <c r="D15" s="93"/>
      <c r="E15" s="93"/>
      <c r="F15" s="93"/>
      <c r="G15" s="94"/>
    </row>
    <row r="16" spans="1:7" x14ac:dyDescent="0.15">
      <c r="A16" s="92" t="s">
        <v>15</v>
      </c>
      <c r="B16" s="93"/>
      <c r="C16" s="93"/>
      <c r="D16" s="93"/>
      <c r="E16" s="93"/>
      <c r="F16" s="93"/>
      <c r="G16" s="94"/>
    </row>
    <row r="17" spans="1:7" x14ac:dyDescent="0.15">
      <c r="A17" s="92" t="s">
        <v>17</v>
      </c>
      <c r="B17" s="93"/>
      <c r="C17" s="93"/>
      <c r="D17" s="93"/>
      <c r="E17" s="93"/>
      <c r="F17" s="93"/>
      <c r="G17" s="94"/>
    </row>
    <row r="18" spans="1:7" ht="13.5" customHeight="1" x14ac:dyDescent="0.15">
      <c r="A18" s="92" t="s">
        <v>18</v>
      </c>
      <c r="B18" s="93"/>
      <c r="C18" s="93"/>
      <c r="D18" s="93"/>
      <c r="E18" s="93"/>
      <c r="F18" s="93"/>
      <c r="G18" s="94"/>
    </row>
    <row r="19" spans="1:7" ht="13.5" customHeight="1" x14ac:dyDescent="0.15">
      <c r="A19" s="92" t="s">
        <v>19</v>
      </c>
      <c r="B19" s="93"/>
      <c r="C19" s="93"/>
      <c r="D19" s="93"/>
      <c r="E19" s="93"/>
      <c r="F19" s="93"/>
      <c r="G19" s="94"/>
    </row>
    <row r="20" spans="1:7" ht="13.5" customHeight="1" x14ac:dyDescent="0.15">
      <c r="A20" s="6"/>
      <c r="B20" s="6"/>
      <c r="C20" s="6"/>
      <c r="D20" s="2"/>
      <c r="E20" s="2"/>
    </row>
    <row r="21" spans="1:7" ht="13.5" customHeight="1" thickBot="1" x14ac:dyDescent="0.2">
      <c r="A21" s="64" t="s">
        <v>68</v>
      </c>
      <c r="B21" s="64"/>
      <c r="C21" s="64"/>
      <c r="D21" s="64"/>
      <c r="E21" s="64"/>
      <c r="F21" s="12"/>
      <c r="G21" s="12"/>
    </row>
    <row r="22" spans="1:7" ht="13.5" customHeight="1" x14ac:dyDescent="0.15">
      <c r="A22" s="18" t="s">
        <v>24</v>
      </c>
      <c r="B22" s="16" t="s">
        <v>25</v>
      </c>
      <c r="C22" s="65" t="s">
        <v>26</v>
      </c>
      <c r="D22" s="65"/>
      <c r="E22" s="19" t="s">
        <v>27</v>
      </c>
      <c r="F22" s="22"/>
    </row>
    <row r="23" spans="1:7" ht="13.5" customHeight="1" thickBot="1" x14ac:dyDescent="0.2">
      <c r="A23" s="20" t="s">
        <v>28</v>
      </c>
      <c r="B23" s="17">
        <v>4.2249999999999996E-3</v>
      </c>
      <c r="C23" s="52">
        <v>3.8579999999999999E-3</v>
      </c>
      <c r="D23" s="52"/>
      <c r="E23" s="21">
        <v>3.7490000000000002E-3</v>
      </c>
      <c r="F23" s="22"/>
    </row>
    <row r="24" spans="1:7" ht="13.5" customHeight="1" x14ac:dyDescent="0.15">
      <c r="A24" s="7"/>
      <c r="B24" s="7"/>
      <c r="C24" s="7"/>
      <c r="D24" s="7"/>
      <c r="E24" s="7"/>
      <c r="F24" s="7"/>
      <c r="G24" s="7"/>
    </row>
    <row r="25" spans="1:7" ht="13.5" customHeight="1" thickBot="1" x14ac:dyDescent="0.2">
      <c r="A25" s="64" t="s">
        <v>67</v>
      </c>
      <c r="B25" s="64"/>
      <c r="C25" s="64"/>
      <c r="D25" s="64"/>
      <c r="E25" s="64"/>
      <c r="F25" s="12"/>
      <c r="G25" s="12"/>
    </row>
    <row r="26" spans="1:7" ht="13.5" customHeight="1" x14ac:dyDescent="0.15">
      <c r="A26" s="57" t="s">
        <v>29</v>
      </c>
      <c r="B26" s="58"/>
      <c r="C26" s="60" t="s">
        <v>71</v>
      </c>
      <c r="D26" s="60"/>
      <c r="E26" s="62" t="s">
        <v>70</v>
      </c>
      <c r="F26" s="24"/>
      <c r="G26" s="24"/>
    </row>
    <row r="27" spans="1:7" ht="13.5" customHeight="1" x14ac:dyDescent="0.15">
      <c r="A27" s="53"/>
      <c r="B27" s="59"/>
      <c r="C27" s="61"/>
      <c r="D27" s="61"/>
      <c r="E27" s="63"/>
      <c r="F27" s="24"/>
      <c r="G27" s="24"/>
    </row>
    <row r="28" spans="1:7" ht="13.5" customHeight="1" x14ac:dyDescent="0.15">
      <c r="A28" s="53" t="s">
        <v>30</v>
      </c>
      <c r="B28" s="8" t="s">
        <v>31</v>
      </c>
      <c r="C28" s="59">
        <v>28</v>
      </c>
      <c r="D28" s="59"/>
      <c r="E28" s="23" t="s">
        <v>32</v>
      </c>
      <c r="F28" s="25"/>
      <c r="G28" s="25"/>
    </row>
    <row r="29" spans="1:7" ht="13.5" customHeight="1" x14ac:dyDescent="0.15">
      <c r="A29" s="53"/>
      <c r="B29" s="8" t="s">
        <v>33</v>
      </c>
      <c r="C29" s="59">
        <v>22</v>
      </c>
      <c r="D29" s="59"/>
      <c r="E29" s="23">
        <v>21</v>
      </c>
      <c r="F29" s="25"/>
      <c r="G29" s="25"/>
    </row>
    <row r="30" spans="1:7" ht="13.5" customHeight="1" x14ac:dyDescent="0.15">
      <c r="A30" s="53" t="s">
        <v>34</v>
      </c>
      <c r="B30" s="8" t="s">
        <v>35</v>
      </c>
      <c r="C30" s="59">
        <v>33</v>
      </c>
      <c r="D30" s="59"/>
      <c r="E30" s="23" t="s">
        <v>36</v>
      </c>
      <c r="F30" s="25"/>
      <c r="G30" s="25"/>
    </row>
    <row r="31" spans="1:7" ht="13.5" customHeight="1" thickBot="1" x14ac:dyDescent="0.2">
      <c r="A31" s="56"/>
      <c r="B31" s="9" t="s">
        <v>37</v>
      </c>
      <c r="C31" s="54">
        <v>27</v>
      </c>
      <c r="D31" s="54"/>
      <c r="E31" s="13">
        <v>25</v>
      </c>
      <c r="F31" s="25"/>
      <c r="G31" s="25"/>
    </row>
    <row r="32" spans="1:7" ht="13.5" customHeight="1" x14ac:dyDescent="0.15">
      <c r="A32" s="10"/>
      <c r="B32" s="10"/>
      <c r="C32" s="10"/>
      <c r="D32" s="10"/>
      <c r="E32" s="10"/>
      <c r="F32" s="10"/>
      <c r="G32" s="10"/>
    </row>
    <row r="33" spans="1:22" ht="13.5" customHeight="1" thickBot="1" x14ac:dyDescent="0.2">
      <c r="A33" s="76" t="s">
        <v>66</v>
      </c>
      <c r="B33" s="76"/>
      <c r="C33" s="76"/>
      <c r="D33" s="76"/>
      <c r="E33" s="76"/>
      <c r="F33" s="76"/>
      <c r="G33" s="76"/>
    </row>
    <row r="34" spans="1:22" ht="13.5" customHeight="1" x14ac:dyDescent="0.15">
      <c r="A34" s="57" t="s">
        <v>38</v>
      </c>
      <c r="B34" s="58" t="s">
        <v>39</v>
      </c>
      <c r="C34" s="58" t="s">
        <v>40</v>
      </c>
      <c r="D34" s="58"/>
      <c r="E34" s="58"/>
      <c r="F34" s="58"/>
      <c r="G34" s="78"/>
      <c r="H34" s="10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3.5" customHeight="1" thickBot="1" x14ac:dyDescent="0.2">
      <c r="A35" s="56"/>
      <c r="B35" s="54"/>
      <c r="C35" s="9" t="s">
        <v>41</v>
      </c>
      <c r="D35" s="54" t="s">
        <v>42</v>
      </c>
      <c r="E35" s="54"/>
      <c r="F35" s="54" t="s">
        <v>43</v>
      </c>
      <c r="G35" s="55"/>
      <c r="H35" s="10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3.5" customHeight="1" x14ac:dyDescent="0.15">
      <c r="A36" s="57" t="s">
        <v>44</v>
      </c>
      <c r="B36" s="11" t="s">
        <v>45</v>
      </c>
      <c r="C36" s="11" t="s">
        <v>46</v>
      </c>
      <c r="D36" s="58" t="s">
        <v>47</v>
      </c>
      <c r="E36" s="58"/>
      <c r="F36" s="58" t="s">
        <v>48</v>
      </c>
      <c r="G36" s="78"/>
      <c r="H36" s="10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3.5" customHeight="1" x14ac:dyDescent="0.15">
      <c r="A37" s="53"/>
      <c r="B37" s="8" t="s">
        <v>49</v>
      </c>
      <c r="C37" s="59" t="s">
        <v>50</v>
      </c>
      <c r="D37" s="59" t="s">
        <v>51</v>
      </c>
      <c r="E37" s="59"/>
      <c r="F37" s="59" t="s">
        <v>52</v>
      </c>
      <c r="G37" s="68"/>
      <c r="H37" s="10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3.5" customHeight="1" x14ac:dyDescent="0.15">
      <c r="A38" s="53"/>
      <c r="B38" s="8" t="s">
        <v>53</v>
      </c>
      <c r="C38" s="59"/>
      <c r="D38" s="59"/>
      <c r="E38" s="59"/>
      <c r="F38" s="59"/>
      <c r="G38" s="68"/>
      <c r="H38" s="10"/>
      <c r="Q38" s="4"/>
      <c r="R38" s="4"/>
      <c r="S38" s="4"/>
      <c r="T38" s="4"/>
      <c r="U38" s="4"/>
      <c r="V38" s="4"/>
    </row>
    <row r="39" spans="1:22" x14ac:dyDescent="0.15">
      <c r="A39" s="53"/>
      <c r="B39" s="8" t="s">
        <v>54</v>
      </c>
      <c r="C39" s="8" t="s">
        <v>55</v>
      </c>
      <c r="D39" s="59" t="s">
        <v>56</v>
      </c>
      <c r="E39" s="59"/>
      <c r="F39" s="59" t="s">
        <v>57</v>
      </c>
      <c r="G39" s="68"/>
      <c r="H39" s="10"/>
      <c r="Q39" s="4"/>
      <c r="R39" s="4"/>
      <c r="S39" s="4"/>
      <c r="T39" s="4"/>
      <c r="U39" s="4"/>
      <c r="V39" s="4"/>
    </row>
    <row r="40" spans="1:22" ht="13.5" customHeight="1" thickBot="1" x14ac:dyDescent="0.2">
      <c r="A40" s="56" t="s">
        <v>62</v>
      </c>
      <c r="B40" s="54"/>
      <c r="C40" s="9" t="s">
        <v>63</v>
      </c>
      <c r="D40" s="54" t="s">
        <v>64</v>
      </c>
      <c r="E40" s="54"/>
      <c r="F40" s="54" t="s">
        <v>65</v>
      </c>
      <c r="G40" s="55"/>
      <c r="H40" s="10"/>
      <c r="Q40" s="4"/>
      <c r="R40" s="4"/>
      <c r="S40" s="4"/>
      <c r="T40" s="4"/>
      <c r="U40" s="4"/>
      <c r="V40" s="4"/>
    </row>
    <row r="41" spans="1:22" ht="13.5" customHeight="1" x14ac:dyDescent="0.15">
      <c r="A41" s="10"/>
      <c r="B41" s="10"/>
      <c r="C41" s="10"/>
      <c r="D41" s="10"/>
      <c r="E41" s="10"/>
      <c r="F41" s="10"/>
      <c r="G41" s="10"/>
      <c r="H41" s="12"/>
      <c r="Q41" s="4"/>
      <c r="R41" s="4"/>
      <c r="S41" s="4"/>
      <c r="T41" s="4"/>
      <c r="U41" s="4"/>
      <c r="V41" s="4"/>
    </row>
    <row r="42" spans="1:22" ht="13.5" customHeight="1" thickBot="1" x14ac:dyDescent="0.2">
      <c r="A42" s="64" t="s">
        <v>69</v>
      </c>
      <c r="B42" s="64"/>
      <c r="C42" s="64"/>
      <c r="D42" s="64"/>
      <c r="E42" s="64"/>
      <c r="F42" s="64"/>
      <c r="G42" s="64"/>
      <c r="H42" s="10"/>
      <c r="Q42" s="4"/>
      <c r="R42" s="4"/>
      <c r="S42" s="4"/>
      <c r="T42" s="4"/>
      <c r="U42" s="4"/>
      <c r="V42" s="4"/>
    </row>
    <row r="43" spans="1:22" x14ac:dyDescent="0.15">
      <c r="A43" s="72" t="s">
        <v>31</v>
      </c>
      <c r="B43" s="73"/>
      <c r="C43" s="74"/>
      <c r="D43" s="58" t="s">
        <v>58</v>
      </c>
      <c r="E43" s="58"/>
      <c r="F43" s="58"/>
      <c r="G43" s="78"/>
      <c r="H43" s="10"/>
      <c r="Q43" s="4"/>
      <c r="R43" s="4"/>
      <c r="S43" s="4"/>
      <c r="T43" s="4"/>
      <c r="U43" s="4"/>
      <c r="V43" s="4"/>
    </row>
    <row r="44" spans="1:22" ht="14.25" thickBot="1" x14ac:dyDescent="0.2">
      <c r="A44" s="75"/>
      <c r="B44" s="76"/>
      <c r="C44" s="77"/>
      <c r="D44" s="9" t="s">
        <v>59</v>
      </c>
      <c r="E44" s="9" t="s">
        <v>60</v>
      </c>
      <c r="F44" s="9" t="s">
        <v>61</v>
      </c>
      <c r="G44" s="13" t="s">
        <v>54</v>
      </c>
      <c r="H44" s="10"/>
      <c r="Q44" s="4"/>
      <c r="R44" s="4"/>
      <c r="S44" s="4"/>
      <c r="T44" s="4"/>
      <c r="U44" s="4"/>
      <c r="V44" s="4"/>
    </row>
    <row r="45" spans="1:22" ht="14.25" thickBot="1" x14ac:dyDescent="0.2">
      <c r="A45" s="79">
        <v>5</v>
      </c>
      <c r="B45" s="80"/>
      <c r="C45" s="81"/>
      <c r="D45" s="14">
        <v>15</v>
      </c>
      <c r="E45" s="14">
        <v>15</v>
      </c>
      <c r="F45" s="14">
        <v>10</v>
      </c>
      <c r="G45" s="15">
        <v>5</v>
      </c>
      <c r="H45" s="10"/>
      <c r="Q45" s="4"/>
      <c r="R45" s="4"/>
      <c r="S45" s="4"/>
      <c r="T45" s="4"/>
      <c r="U45" s="4"/>
      <c r="V45" s="4"/>
    </row>
    <row r="46" spans="1:22" x14ac:dyDescent="0.15">
      <c r="A46" s="10"/>
      <c r="B46" s="10"/>
      <c r="C46" s="10"/>
      <c r="D46" s="10"/>
      <c r="E46" s="10"/>
      <c r="F46" s="10"/>
      <c r="G46" s="10"/>
      <c r="H46" s="10"/>
    </row>
    <row r="47" spans="1:22" ht="14.25" customHeight="1" thickBot="1" x14ac:dyDescent="0.2">
      <c r="A47" s="6"/>
      <c r="B47" s="6"/>
      <c r="C47" s="6"/>
      <c r="D47" s="2"/>
      <c r="E47" s="2"/>
      <c r="H47" s="10"/>
    </row>
    <row r="48" spans="1:22" ht="13.5" customHeight="1" x14ac:dyDescent="0.15">
      <c r="A48" s="70" t="s">
        <v>73</v>
      </c>
      <c r="B48" s="71"/>
      <c r="C48" s="71"/>
      <c r="D48" s="71"/>
      <c r="E48" s="41"/>
    </row>
    <row r="49" spans="1:28" s="1" customFormat="1" ht="13.5" customHeight="1" x14ac:dyDescent="0.15">
      <c r="A49" s="30" t="s">
        <v>21</v>
      </c>
      <c r="B49" s="31" t="s">
        <v>22</v>
      </c>
      <c r="C49" s="31" t="s">
        <v>23</v>
      </c>
      <c r="D49" s="29" t="s">
        <v>72</v>
      </c>
      <c r="E49" s="42" t="s">
        <v>78</v>
      </c>
      <c r="U49" s="69"/>
      <c r="V49" s="69"/>
      <c r="W49" s="69"/>
      <c r="X49" s="69"/>
      <c r="Y49" s="69"/>
      <c r="Z49" s="69"/>
      <c r="AA49" s="69"/>
      <c r="AB49" s="69"/>
    </row>
    <row r="50" spans="1:28" ht="14.25" thickBot="1" x14ac:dyDescent="0.2">
      <c r="A50" s="26">
        <v>210</v>
      </c>
      <c r="B50" s="27">
        <v>21</v>
      </c>
      <c r="C50" s="27">
        <v>0.8</v>
      </c>
      <c r="D50" s="27">
        <v>2</v>
      </c>
      <c r="E50" s="43">
        <v>4660</v>
      </c>
      <c r="V50" s="67"/>
      <c r="W50" s="67"/>
      <c r="X50" s="67"/>
      <c r="Y50" s="67"/>
      <c r="Z50" s="67"/>
      <c r="AA50" s="67"/>
      <c r="AB50" s="67"/>
    </row>
    <row r="51" spans="1:28" x14ac:dyDescent="0.15">
      <c r="A51" s="82" t="s">
        <v>79</v>
      </c>
      <c r="B51" s="82"/>
      <c r="C51" s="82"/>
      <c r="D51" s="48">
        <f>(E55-B55)/E55</f>
        <v>0.23142017666423734</v>
      </c>
      <c r="E51" s="45"/>
      <c r="G51" s="44"/>
      <c r="H51" s="38"/>
      <c r="I51" s="44"/>
      <c r="J51" s="44"/>
      <c r="K51" s="46"/>
      <c r="L51" s="47"/>
      <c r="M51" s="47"/>
      <c r="V51" s="5"/>
      <c r="W51" s="5"/>
      <c r="X51" s="5"/>
      <c r="Y51" s="5"/>
      <c r="Z51" s="5"/>
      <c r="AA51" s="5"/>
      <c r="AB51" s="5"/>
    </row>
    <row r="52" spans="1:28" ht="14.25" thickBot="1" x14ac:dyDescent="0.2">
      <c r="A52" s="28"/>
      <c r="B52" s="28"/>
      <c r="C52" s="28"/>
      <c r="D52" s="3"/>
      <c r="E52" s="2"/>
      <c r="V52" s="67"/>
      <c r="W52" s="67"/>
      <c r="X52" s="67"/>
      <c r="Y52" s="5"/>
      <c r="Z52" s="5"/>
      <c r="AA52" s="5"/>
      <c r="AB52" s="5"/>
    </row>
    <row r="53" spans="1:28" ht="14.25" x14ac:dyDescent="0.15">
      <c r="A53" s="83" t="s">
        <v>77</v>
      </c>
      <c r="B53" s="84"/>
      <c r="C53" s="32" t="s">
        <v>5</v>
      </c>
      <c r="D53" s="32" t="s">
        <v>6</v>
      </c>
      <c r="E53" s="32" t="s">
        <v>7</v>
      </c>
      <c r="F53" s="32" t="s">
        <v>8</v>
      </c>
      <c r="G53" s="33" t="s">
        <v>9</v>
      </c>
      <c r="V53" s="5"/>
      <c r="W53" s="5"/>
      <c r="X53" s="5"/>
      <c r="Y53" s="5"/>
      <c r="Z53" s="5"/>
      <c r="AA53" s="5"/>
      <c r="AB53" s="5"/>
    </row>
    <row r="54" spans="1:28" ht="14.25" x14ac:dyDescent="0.15">
      <c r="A54" s="39" t="s">
        <v>4</v>
      </c>
      <c r="B54" s="40">
        <v>3.0959999999999998E-3</v>
      </c>
      <c r="C54" s="34">
        <f>E23</f>
        <v>3.7490000000000002E-3</v>
      </c>
      <c r="D54" s="34">
        <f>E29</f>
        <v>21</v>
      </c>
      <c r="E54" s="34">
        <f>0.0072+0.72/F54</f>
        <v>8.6007782101167312E-3</v>
      </c>
      <c r="F54" s="34">
        <v>514</v>
      </c>
      <c r="G54" s="35">
        <v>10</v>
      </c>
    </row>
    <row r="55" spans="1:28" ht="14.25" thickBot="1" x14ac:dyDescent="0.2">
      <c r="A55" s="26" t="s">
        <v>76</v>
      </c>
      <c r="B55" s="49">
        <f>B54*D50*(A50*B50/C50)/E50</f>
        <v>7.3247639484978529E-3</v>
      </c>
      <c r="C55" s="85" t="s">
        <v>16</v>
      </c>
      <c r="D55" s="85"/>
      <c r="E55" s="50">
        <f>C54*(D54+E54*F54)/G54</f>
        <v>9.5302579200000001E-3</v>
      </c>
      <c r="F55" s="36"/>
      <c r="G55" s="37"/>
    </row>
    <row r="56" spans="1:28" ht="14.25" thickBot="1" x14ac:dyDescent="0.2"/>
    <row r="57" spans="1:28" x14ac:dyDescent="0.15">
      <c r="A57" s="70" t="s">
        <v>74</v>
      </c>
      <c r="B57" s="71"/>
      <c r="C57" s="71"/>
      <c r="D57" s="71"/>
      <c r="E57" s="41"/>
    </row>
    <row r="58" spans="1:28" x14ac:dyDescent="0.15">
      <c r="A58" s="30" t="s">
        <v>21</v>
      </c>
      <c r="B58" s="31" t="s">
        <v>22</v>
      </c>
      <c r="C58" s="31" t="s">
        <v>23</v>
      </c>
      <c r="D58" s="29" t="s">
        <v>72</v>
      </c>
      <c r="E58" s="42" t="s">
        <v>78</v>
      </c>
    </row>
    <row r="59" spans="1:28" ht="14.25" thickBot="1" x14ac:dyDescent="0.2">
      <c r="A59" s="26">
        <v>290</v>
      </c>
      <c r="B59" s="27">
        <v>26</v>
      </c>
      <c r="C59" s="27">
        <v>0.8</v>
      </c>
      <c r="D59" s="27">
        <v>2</v>
      </c>
      <c r="E59" s="43">
        <v>3868</v>
      </c>
      <c r="F59" s="1"/>
    </row>
    <row r="60" spans="1:28" x14ac:dyDescent="0.15">
      <c r="A60" s="82" t="s">
        <v>79</v>
      </c>
      <c r="B60" s="82"/>
      <c r="C60" s="82"/>
      <c r="D60" s="48">
        <f>(E64-B64)/E64</f>
        <v>0.21661968351494781</v>
      </c>
    </row>
    <row r="61" spans="1:28" ht="14.25" thickBot="1" x14ac:dyDescent="0.2"/>
    <row r="62" spans="1:28" ht="14.25" x14ac:dyDescent="0.15">
      <c r="A62" s="86" t="s">
        <v>77</v>
      </c>
      <c r="B62" s="87"/>
      <c r="C62" s="32" t="s">
        <v>0</v>
      </c>
      <c r="D62" s="32" t="s">
        <v>1</v>
      </c>
      <c r="E62" s="32" t="s">
        <v>2</v>
      </c>
      <c r="F62" s="32" t="s">
        <v>3</v>
      </c>
      <c r="G62" s="33" t="s">
        <v>9</v>
      </c>
    </row>
    <row r="63" spans="1:28" ht="14.25" customHeight="1" x14ac:dyDescent="0.15">
      <c r="A63" s="39" t="s">
        <v>4</v>
      </c>
      <c r="B63" s="40">
        <v>3.0959999999999998E-3</v>
      </c>
      <c r="C63" s="34">
        <f>E23</f>
        <v>3.7490000000000002E-3</v>
      </c>
      <c r="D63" s="34">
        <f>E29</f>
        <v>21</v>
      </c>
      <c r="E63" s="34">
        <f>0.016+1.6/F63</f>
        <v>1.911284046692607E-2</v>
      </c>
      <c r="F63" s="34">
        <v>514</v>
      </c>
      <c r="G63" s="35">
        <v>6</v>
      </c>
    </row>
    <row r="64" spans="1:28" ht="13.5" customHeight="1" thickBot="1" x14ac:dyDescent="0.2">
      <c r="A64" s="26" t="s">
        <v>76</v>
      </c>
      <c r="B64" s="49">
        <f>B63*D59*(A59*B59/C59)/E59</f>
        <v>1.5087797311271973E-2</v>
      </c>
      <c r="C64" s="85" t="s">
        <v>16</v>
      </c>
      <c r="D64" s="85"/>
      <c r="E64" s="50">
        <f>C63*(D63+E63*F63)/G63</f>
        <v>1.9259862666666665E-2</v>
      </c>
      <c r="F64" s="36"/>
      <c r="G64" s="37"/>
    </row>
    <row r="65" spans="1:7" ht="13.5" customHeight="1" thickBot="1" x14ac:dyDescent="0.2"/>
    <row r="66" spans="1:7" x14ac:dyDescent="0.15">
      <c r="A66" s="70" t="s">
        <v>75</v>
      </c>
      <c r="B66" s="71"/>
      <c r="C66" s="71"/>
      <c r="D66" s="71"/>
      <c r="E66" s="41"/>
    </row>
    <row r="67" spans="1:7" x14ac:dyDescent="0.15">
      <c r="A67" s="30" t="s">
        <v>21</v>
      </c>
      <c r="B67" s="31" t="s">
        <v>22</v>
      </c>
      <c r="C67" s="31" t="s">
        <v>23</v>
      </c>
      <c r="D67" s="29" t="s">
        <v>72</v>
      </c>
      <c r="E67" s="42" t="s">
        <v>78</v>
      </c>
    </row>
    <row r="68" spans="1:7" ht="14.25" thickBot="1" x14ac:dyDescent="0.2">
      <c r="A68" s="26">
        <v>110</v>
      </c>
      <c r="B68" s="27">
        <v>26</v>
      </c>
      <c r="C68" s="27">
        <v>0.8</v>
      </c>
      <c r="D68" s="27">
        <v>1</v>
      </c>
      <c r="E68" s="43">
        <v>720.8</v>
      </c>
    </row>
    <row r="69" spans="1:7" x14ac:dyDescent="0.15">
      <c r="A69" s="82" t="s">
        <v>79</v>
      </c>
      <c r="B69" s="82"/>
      <c r="C69" s="82"/>
      <c r="D69" s="48">
        <f>(E73-B73)/E73</f>
        <v>0.22524881130295124</v>
      </c>
    </row>
    <row r="70" spans="1:7" ht="14.25" thickBot="1" x14ac:dyDescent="0.2"/>
    <row r="71" spans="1:7" ht="14.25" x14ac:dyDescent="0.15">
      <c r="A71" s="83" t="s">
        <v>77</v>
      </c>
      <c r="B71" s="84"/>
      <c r="C71" s="32" t="s">
        <v>0</v>
      </c>
      <c r="D71" s="32" t="s">
        <v>1</v>
      </c>
      <c r="E71" s="32" t="s">
        <v>2</v>
      </c>
      <c r="F71" s="32" t="s">
        <v>3</v>
      </c>
      <c r="G71" s="33" t="s">
        <v>9</v>
      </c>
    </row>
    <row r="72" spans="1:7" ht="14.25" x14ac:dyDescent="0.15">
      <c r="A72" s="39" t="s">
        <v>4</v>
      </c>
      <c r="B72" s="40">
        <v>3.0959999999999998E-3</v>
      </c>
      <c r="C72" s="34">
        <f>C23</f>
        <v>3.8579999999999999E-3</v>
      </c>
      <c r="D72" s="34">
        <f>E29</f>
        <v>21</v>
      </c>
      <c r="E72" s="34">
        <f>0.016+1.6/F72</f>
        <v>1.911284046692607E-2</v>
      </c>
      <c r="F72" s="34">
        <v>514</v>
      </c>
      <c r="G72" s="35">
        <v>6</v>
      </c>
    </row>
    <row r="73" spans="1:7" ht="14.25" thickBot="1" x14ac:dyDescent="0.2">
      <c r="A73" s="26" t="s">
        <v>76</v>
      </c>
      <c r="B73" s="49">
        <f>B72*D68*(A68*B68/C68)/E68</f>
        <v>1.5355438401775804E-2</v>
      </c>
      <c r="C73" s="85" t="s">
        <v>16</v>
      </c>
      <c r="D73" s="85"/>
      <c r="E73" s="50">
        <f>C72*(D72+E72*F72)/G72</f>
        <v>1.9819831999999999E-2</v>
      </c>
      <c r="F73" s="36"/>
      <c r="G73" s="37"/>
    </row>
  </sheetData>
  <mergeCells count="64">
    <mergeCell ref="A1:G1"/>
    <mergeCell ref="A3:G4"/>
    <mergeCell ref="A16:G16"/>
    <mergeCell ref="A17:G17"/>
    <mergeCell ref="A18:G18"/>
    <mergeCell ref="A19:G19"/>
    <mergeCell ref="A6:G6"/>
    <mergeCell ref="A11:G11"/>
    <mergeCell ref="A12:G12"/>
    <mergeCell ref="A13:G13"/>
    <mergeCell ref="A14:G14"/>
    <mergeCell ref="A15:G15"/>
    <mergeCell ref="A53:B53"/>
    <mergeCell ref="C55:D55"/>
    <mergeCell ref="A57:D57"/>
    <mergeCell ref="A62:B62"/>
    <mergeCell ref="C64:D64"/>
    <mergeCell ref="A51:C51"/>
    <mergeCell ref="A60:C60"/>
    <mergeCell ref="A66:D66"/>
    <mergeCell ref="A71:B71"/>
    <mergeCell ref="C73:D73"/>
    <mergeCell ref="A69:C69"/>
    <mergeCell ref="F36:G36"/>
    <mergeCell ref="D40:E40"/>
    <mergeCell ref="F40:G40"/>
    <mergeCell ref="A40:B40"/>
    <mergeCell ref="A33:G33"/>
    <mergeCell ref="A34:A35"/>
    <mergeCell ref="B34:B35"/>
    <mergeCell ref="C34:G34"/>
    <mergeCell ref="D35:E35"/>
    <mergeCell ref="V52:X52"/>
    <mergeCell ref="C37:C38"/>
    <mergeCell ref="D37:E38"/>
    <mergeCell ref="F37:G38"/>
    <mergeCell ref="D39:E39"/>
    <mergeCell ref="F39:G39"/>
    <mergeCell ref="U49:AB49"/>
    <mergeCell ref="V50:X50"/>
    <mergeCell ref="Y50:AB50"/>
    <mergeCell ref="A48:D48"/>
    <mergeCell ref="A43:C44"/>
    <mergeCell ref="D43:G43"/>
    <mergeCell ref="A45:C45"/>
    <mergeCell ref="A42:G42"/>
    <mergeCell ref="A36:A39"/>
    <mergeCell ref="D36:E36"/>
    <mergeCell ref="C22:D22"/>
    <mergeCell ref="A21:E21"/>
    <mergeCell ref="A7:G9"/>
    <mergeCell ref="A10:G10"/>
    <mergeCell ref="C23:D23"/>
    <mergeCell ref="A28:A29"/>
    <mergeCell ref="F35:G35"/>
    <mergeCell ref="A30:A31"/>
    <mergeCell ref="A26:B27"/>
    <mergeCell ref="C26:D27"/>
    <mergeCell ref="C28:D28"/>
    <mergeCell ref="C29:D29"/>
    <mergeCell ref="C30:D30"/>
    <mergeCell ref="C31:D31"/>
    <mergeCell ref="E26:E27"/>
    <mergeCell ref="A25:E2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空调冷（热）水系统耗电输冷（热）比计算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2016-12-02T03:46:21Z</dcterms:modified>
</cp:coreProperties>
</file>