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<sst xmlns="http://schemas.openxmlformats.org/spreadsheetml/2006/main" count="116" uniqueCount="95">
  <si>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</si>
  <si>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</si>
  <si>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</si>
  <si>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</si>
  <si>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</si>
  <si>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大理</t>
  </si>
  <si>
    <t>经纬度</t>
  </si>
  <si>
    <t>北纬25°36′ 东经100°14′</t>
  </si>
  <si>
    <t>水平面总辐照量</t>
  </si>
  <si>
    <t>1678.91kWh/㎡.a)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</si>
  <si>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</si>
  <si>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</si>
  <si>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</si>
  <si>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</si>
  <si>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</si>
  <si>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</si>
  <si>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</si>
  <si>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</si>
  <si>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</si>
  <si>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</si>
  <si>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方位角（正南）倾角30°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</si>
  <si>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</si>
  <si>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</si>
  <si>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</si>
  <si>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</si>
  <si>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</si>
  <si>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</si>
  <si>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</si>
  <si>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</si>
  <si>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</si>
  <si>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</si>
  <si>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</si>
  <si>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</si>
  <si>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</si>
  <si>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</si>
  <si>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</si>
  <si>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</si>
  <si>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</si>
  <si>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</si>
  <si>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</si>
  <si>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</si>
  <si>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</si>
  <si>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</si>
  <si>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</si>
  <si>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</si>
  <si>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</si>
  <si>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</si>
  <si>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</si>
  <si>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</si>
  <si>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</si>
  <si>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</si>
  <si>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</si>
  <si>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</si>
  <si>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</si>
  <si>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</si>
  <si>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</si>
  <si>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</si>
  <si>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</si>
  <si>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</si>
  <si>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</si>
  <si>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</si>
  <si>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</si>
  <si>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</si>
  <si>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</si>
  <si>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</si>
  <si>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</si>
  <si>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</si>
  <si>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</si>
  <si>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</si>
  <si>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</si>
  <si>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</si>
  <si>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</si>
  <si>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</si>
  <si>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</si>
  <si>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</si>
  <si>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</si>
  <si>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</si>
  <si>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</si>
  <si>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</si>
  <si>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</si>
  <si>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</si>
  <si>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</si>
  <si>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</si>
  <si>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</si>
  <si>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</si>
  <si>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</si>
  <si>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</si>
  <si>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</si>
  <si>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</si>
  <si>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</si>
  <si>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</si>
  <si>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</si>
  <si>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</si>
  <si>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1640×992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</si>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</sst>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34.3</c:v>
                </c:pt>
                <c:pt idx="1">
                  <c:v>58</c:v>
                </c:pt>
                <c:pt idx="2">
                  <c:v>73.9</c:v>
                </c:pt>
                <c:pt idx="3">
                  <c:v>100.2</c:v>
                </c:pt>
                <c:pt idx="4">
                  <c:v>119.7</c:v>
                </c:pt>
                <c:pt idx="5">
                  <c:v>109.1</c:v>
                </c:pt>
                <c:pt idx="6">
                  <c:v>95.7</c:v>
                </c:pt>
                <c:pt idx="7">
                  <c:v>92.2</c:v>
                </c:pt>
                <c:pt idx="8">
                  <c:v>69.7</c:v>
                </c:pt>
                <c:pt idx="9">
                  <c:v>55.9</c:v>
                </c:pt>
                <c:pt idx="10">
                  <c:v>37.2</c:v>
                </c:pt>
                <c:pt idx="11">
                  <c:v>26.1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141250752"/>
        <c:axId val="176823664"/>
      </c:barChart>
      <c:catAx>
        <c:axId val="14125075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76823664"/>
        <c:crosses val="autoZero"/>
        <c:auto val="1"/>
        <c:lblAlgn val="ctr"/>
        <c:lblOffset val="100"/>
        <c:noMultiLvlLbl val="0"/>
      </c:catAx>
      <c:valAx>
        <c:axId val="1768236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41250752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1.29808</c:v>
                </c:pt>
                <c:pt idx="1">
                  <c:v>2.20015</c:v>
                </c:pt>
                <c:pt idx="2">
                  <c:v>2.73029</c:v>
                </c:pt>
                <c:pt idx="3">
                  <c:v>3.63512</c:v>
                </c:pt>
                <c:pt idx="4">
                  <c:v>4.27019</c:v>
                </c:pt>
                <c:pt idx="5">
                  <c:v>3.88014</c:v>
                </c:pt>
                <c:pt idx="6">
                  <c:v>3.38989</c:v>
                </c:pt>
                <c:pt idx="7">
                  <c:v>3.27908</c:v>
                </c:pt>
                <c:pt idx="8">
                  <c:v>2.50164</c:v>
                </c:pt>
                <c:pt idx="9">
                  <c:v>2.01357</c:v>
                </c:pt>
                <c:pt idx="10">
                  <c:v>1.38682</c:v>
                </c:pt>
                <c:pt idx="11">
                  <c:v>0.982813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801610227"/>
        <c:axId val="456434428"/>
      </c:barChart>
      <c:catAx>
        <c:axId val="80161022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56434428"/>
        <c:crosses val="autoZero"/>
        <c:auto val="0"/>
        <c:lblAlgn val="ctr"/>
        <c:lblOffset val="100"/>
        <c:tickLblSkip val="1"/>
        <c:noMultiLvlLbl val="0"/>
      </c:catAx>
      <c:valAx>
        <c:axId val="456434428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01610227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31.5677792837077</c:v>
                </c:pt>
                <c:pt idx="1">
                  <c:v>29.9893903195223</c:v>
                </c:pt>
                <c:pt idx="2">
                  <c:v>29.7794645872857</c:v>
                </c:pt>
                <c:pt idx="3">
                  <c:v>29.5710083351747</c:v>
                </c:pt>
                <c:pt idx="4">
                  <c:v>29.3640112768285</c:v>
                </c:pt>
                <c:pt idx="5">
                  <c:v>29.1584631978907</c:v>
                </c:pt>
                <c:pt idx="6">
                  <c:v>28.9543539555054</c:v>
                </c:pt>
                <c:pt idx="7">
                  <c:v>28.7516734778169</c:v>
                </c:pt>
                <c:pt idx="8">
                  <c:v>28.5504117634722</c:v>
                </c:pt>
                <c:pt idx="9">
                  <c:v>28.3505588811278</c:v>
                </c:pt>
                <c:pt idx="10">
                  <c:v>28.15210496896</c:v>
                </c:pt>
                <c:pt idx="11">
                  <c:v>27.9550402341772</c:v>
                </c:pt>
                <c:pt idx="12">
                  <c:v>27.759354952538</c:v>
                </c:pt>
                <c:pt idx="13">
                  <c:v>27.5650394678702</c:v>
                </c:pt>
                <c:pt idx="14">
                  <c:v>27.3720841915951</c:v>
                </c:pt>
                <c:pt idx="15">
                  <c:v>27.180479602254</c:v>
                </c:pt>
                <c:pt idx="16">
                  <c:v>26.9902162450382</c:v>
                </c:pt>
                <c:pt idx="17">
                  <c:v>26.8012847313229</c:v>
                </c:pt>
                <c:pt idx="18">
                  <c:v>26.6136757382037</c:v>
                </c:pt>
                <c:pt idx="19">
                  <c:v>26.4273800080362</c:v>
                </c:pt>
                <c:pt idx="20">
                  <c:v>26.24238834798</c:v>
                </c:pt>
                <c:pt idx="21">
                  <c:v>26.0586916295441</c:v>
                </c:pt>
                <c:pt idx="22">
                  <c:v>25.8762807881373</c:v>
                </c:pt>
                <c:pt idx="23">
                  <c:v>25.6951468226203</c:v>
                </c:pt>
                <c:pt idx="24">
                  <c:v>25.515280794862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263545"/>
        <c:axId val="143392631"/>
      </c:barChart>
      <c:catAx>
        <c:axId val="9826354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43392631"/>
        <c:crosses val="autoZero"/>
        <c:auto val="1"/>
        <c:lblAlgn val="ctr"/>
        <c:lblOffset val="100"/>
        <c:noMultiLvlLbl val="0"/>
      </c:catAx>
      <c:valAx>
        <c:axId val="143392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826354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-51.44</c:v>
                </c:pt>
                <c:pt idx="1">
                  <c:v>-48.44</c:v>
                </c:pt>
                <c:pt idx="2">
                  <c:v>-45.46</c:v>
                </c:pt>
                <c:pt idx="3">
                  <c:v>-42.5</c:v>
                </c:pt>
                <c:pt idx="4">
                  <c:v>-39.56</c:v>
                </c:pt>
                <c:pt idx="5">
                  <c:v>-36.64</c:v>
                </c:pt>
                <c:pt idx="6">
                  <c:v>-33.74</c:v>
                </c:pt>
                <c:pt idx="7">
                  <c:v>-30.86</c:v>
                </c:pt>
                <c:pt idx="8">
                  <c:v>-28</c:v>
                </c:pt>
                <c:pt idx="9">
                  <c:v>-25.16</c:v>
                </c:pt>
                <c:pt idx="10">
                  <c:v>-22.34</c:v>
                </c:pt>
                <c:pt idx="11">
                  <c:v>-19.54</c:v>
                </c:pt>
                <c:pt idx="12">
                  <c:v>-16.76</c:v>
                </c:pt>
                <c:pt idx="13">
                  <c:v>-14</c:v>
                </c:pt>
                <c:pt idx="14">
                  <c:v>-11.26</c:v>
                </c:pt>
                <c:pt idx="15">
                  <c:v>-8.54</c:v>
                </c:pt>
                <c:pt idx="16">
                  <c:v>-5.84</c:v>
                </c:pt>
                <c:pt idx="17">
                  <c:v>-3.16</c:v>
                </c:pt>
                <c:pt idx="18">
                  <c:v>-0.5</c:v>
                </c:pt>
                <c:pt idx="19">
                  <c:v>2.14</c:v>
                </c:pt>
                <c:pt idx="20">
                  <c:v>4.76</c:v>
                </c:pt>
                <c:pt idx="21">
                  <c:v>7.37</c:v>
                </c:pt>
                <c:pt idx="22">
                  <c:v>9.96</c:v>
                </c:pt>
                <c:pt idx="23">
                  <c:v>12.53</c:v>
                </c:pt>
                <c:pt idx="24">
                  <c:v>15.08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4758017"/>
        <c:axId val="137212692"/>
      </c:barChart>
      <c:catAx>
        <c:axId val="384758017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37212692"/>
        <c:crosses val="autoZero"/>
        <c:auto val="1"/>
        <c:lblAlgn val="ctr"/>
        <c:lblOffset val="100"/>
        <c:noMultiLvlLbl val="0"/>
      </c:catAx>
      <c:valAx>
        <c:axId val="1372126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475801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402705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770870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303530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475220" y="706755"/>
        <a:ext cx="9235440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48895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435340" y="1543685"/>
        <a:ext cx="861568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10" workbookViewId="0">
      <selection activeCell="A84" sqref="$A84:$XFD84"/>
    </sheetView>
  </sheetViews>
  <sheetFormatPr defaultColWidth="8.88888888888889" defaultRowHeight="13.2" outlineLevelCol="4"/>
  <cols>
    <col min="1" max="1" width="17.1388888888889" style="46" customWidth="1"/>
    <col min="2" max="2" width="24.4259259259259" style="46" customWidth="1"/>
    <col min="3" max="3" width="22.5740740740741" style="46" customWidth="1"/>
    <col min="4" max="4" width="32.287037037037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45645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168</v>
      </c>
      <c r="C10" s="70" t="s">
        <v>16</v>
      </c>
      <c r="D10" s="71">
        <v>43.68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0.828749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34.3</v>
      </c>
      <c r="C18" s="3">
        <v>1.29808</v>
      </c>
      <c r="D18" s="81">
        <v>4.1</v>
      </c>
    </row>
    <row r="19" s="43" customFormat="1" ht="15" spans="1:4">
      <c r="A19" s="54" t="s">
        <v>34</v>
      </c>
      <c r="B19" s="82">
        <v>58</v>
      </c>
      <c r="C19" s="83">
        <v>2.20015</v>
      </c>
      <c r="D19" s="84">
        <v>7</v>
      </c>
    </row>
    <row r="20" s="43" customFormat="1" ht="15" spans="1:4">
      <c r="A20" s="54" t="s">
        <v>35</v>
      </c>
      <c r="B20" s="55">
        <v>73.9</v>
      </c>
      <c r="C20" s="3">
        <v>2.73029</v>
      </c>
      <c r="D20" s="81">
        <v>8.6</v>
      </c>
    </row>
    <row r="21" s="43" customFormat="1" ht="15" spans="1:4">
      <c r="A21" s="54" t="s">
        <v>36</v>
      </c>
      <c r="B21" s="82">
        <v>100.2</v>
      </c>
      <c r="C21" s="83">
        <v>3.63512</v>
      </c>
      <c r="D21" s="84">
        <v>11.5</v>
      </c>
    </row>
    <row r="22" s="43" customFormat="1" ht="15" spans="1:4">
      <c r="A22" s="54" t="s">
        <v>37</v>
      </c>
      <c r="B22" s="55">
        <v>119.7</v>
      </c>
      <c r="C22" s="3">
        <v>4.27019</v>
      </c>
      <c r="D22" s="81">
        <v>13.5</v>
      </c>
    </row>
    <row r="23" s="43" customFormat="1" ht="15" spans="1:4">
      <c r="A23" s="54" t="s">
        <v>38</v>
      </c>
      <c r="B23" s="82">
        <v>109.1</v>
      </c>
      <c r="C23" s="83">
        <v>3.88014</v>
      </c>
      <c r="D23" s="84">
        <v>12.3</v>
      </c>
    </row>
    <row r="24" s="43" customFormat="1" ht="15" spans="1:4">
      <c r="A24" s="54" t="s">
        <v>39</v>
      </c>
      <c r="B24" s="55">
        <v>95.7</v>
      </c>
      <c r="C24" s="3">
        <v>3.38989</v>
      </c>
      <c r="D24" s="81">
        <v>10.7</v>
      </c>
    </row>
    <row r="25" s="43" customFormat="1" ht="15" spans="1:4">
      <c r="A25" s="54" t="s">
        <v>40</v>
      </c>
      <c r="B25" s="82">
        <v>92.2</v>
      </c>
      <c r="C25" s="83">
        <v>3.27908</v>
      </c>
      <c r="D25" s="84">
        <v>10.4</v>
      </c>
    </row>
    <row r="26" s="43" customFormat="1" ht="15" spans="1:4">
      <c r="A26" s="54" t="s">
        <v>41</v>
      </c>
      <c r="B26" s="55">
        <v>69.7</v>
      </c>
      <c r="C26" s="3">
        <v>2.50164</v>
      </c>
      <c r="D26" s="81">
        <v>7.9</v>
      </c>
    </row>
    <row r="27" s="43" customFormat="1" ht="15" spans="1:4">
      <c r="A27" s="54" t="s">
        <v>42</v>
      </c>
      <c r="B27" s="82">
        <v>55.9</v>
      </c>
      <c r="C27" s="83">
        <v>2.01357</v>
      </c>
      <c r="D27" s="84">
        <v>6.4</v>
      </c>
    </row>
    <row r="28" s="43" customFormat="1" ht="15" spans="1:4">
      <c r="A28" s="54" t="s">
        <v>43</v>
      </c>
      <c r="B28" s="55">
        <v>37.2</v>
      </c>
      <c r="C28" s="3">
        <v>1.38682</v>
      </c>
      <c r="D28" s="81">
        <v>4.4</v>
      </c>
    </row>
    <row r="29" s="43" customFormat="1" ht="15" spans="1:4">
      <c r="A29" s="54" t="s">
        <v>44</v>
      </c>
      <c r="B29" s="82">
        <v>26.1</v>
      </c>
      <c r="C29" s="83">
        <v>0.982813</v>
      </c>
      <c r="D29" s="84">
        <v>3.1</v>
      </c>
    </row>
    <row r="30" s="44" customFormat="1" ht="15.6" spans="1:4">
      <c r="A30" s="85" t="s">
        <v>45</v>
      </c>
      <c r="B30" s="86">
        <v>872</v>
      </c>
      <c r="C30" s="87">
        <v>31.5678</v>
      </c>
      <c r="D30" s="88">
        <v>100</v>
      </c>
    </row>
    <row r="31" s="45" customFormat="1" ht="22.5" customHeight="1" spans="1:4">
      <c r="A31" s="89" t="s">
        <v>46</v>
      </c>
      <c r="B31" s="90">
        <v>31.6</v>
      </c>
      <c r="C31" s="91"/>
      <c r="D31" s="92"/>
    </row>
    <row r="32" ht="14.4" spans="1:4">
      <c r="A32" s="48"/>
      <c r="B32" s="48"/>
      <c r="C32" s="93"/>
      <c r="D32" s="48"/>
    </row>
    <row r="33" ht="14.4" spans="1:4">
      <c r="A33" s="48"/>
      <c r="B33" s="49"/>
      <c r="C33" s="48"/>
      <c r="D33" s="48"/>
    </row>
    <row r="34" ht="14.4" spans="1:4">
      <c r="A34" s="48"/>
      <c r="B34" s="48"/>
      <c r="C34" s="48"/>
      <c r="D34" s="48"/>
    </row>
    <row r="35" ht="14.4" spans="1:4">
      <c r="A35" s="49"/>
      <c r="B35" s="49"/>
      <c r="C35" s="49"/>
      <c r="D35" s="48"/>
    </row>
    <row r="36" ht="14.4" spans="1:4">
      <c r="A36" s="49"/>
      <c r="B36" s="49"/>
      <c r="C36" s="49"/>
      <c r="D36" s="48"/>
    </row>
    <row r="37" ht="14.4" spans="1:4">
      <c r="A37" s="49"/>
      <c r="B37" s="49"/>
      <c r="C37" s="49"/>
      <c r="D37" s="48"/>
    </row>
    <row r="38" ht="14.4" spans="1:4">
      <c r="A38" s="49"/>
      <c r="B38" s="49"/>
      <c r="C38" s="49"/>
      <c r="D38" s="48"/>
    </row>
    <row r="39" ht="14.4" spans="1:4">
      <c r="A39" s="49"/>
      <c r="B39" s="49"/>
      <c r="C39" s="49"/>
      <c r="D39" s="48"/>
    </row>
    <row r="40" ht="14.4" spans="1:4">
      <c r="A40" s="48"/>
      <c r="B40" s="48"/>
      <c r="C40" s="48"/>
      <c r="D40" s="48"/>
    </row>
    <row r="41" ht="14.4" spans="1:4">
      <c r="A41" s="48"/>
      <c r="B41" s="48"/>
      <c r="C41" s="48"/>
      <c r="D41" s="48"/>
    </row>
    <row r="42" ht="14.4" spans="1:4">
      <c r="A42" s="49"/>
      <c r="B42" s="49"/>
      <c r="C42" s="48"/>
      <c r="D42" s="48"/>
    </row>
    <row r="43" ht="14.4" spans="1:4">
      <c r="A43" s="49"/>
      <c r="B43" s="49"/>
      <c r="C43" s="48"/>
      <c r="D43" s="48"/>
    </row>
    <row r="44" ht="14.4" spans="1:4">
      <c r="A44" s="48"/>
      <c r="B44" s="48"/>
      <c r="C44" s="48"/>
      <c r="D44" s="48"/>
    </row>
    <row r="45" ht="14.4" spans="1:4">
      <c r="A45" s="48"/>
      <c r="B45" s="48"/>
      <c r="C45" s="48"/>
      <c r="D45" s="48"/>
    </row>
    <row r="46" ht="14.4" spans="1:4">
      <c r="A46" s="48"/>
      <c r="B46" s="48"/>
      <c r="C46" s="48"/>
      <c r="D46" s="48"/>
    </row>
    <row r="47" ht="14.4" spans="1:4">
      <c r="A47" s="48"/>
      <c r="B47" s="48"/>
      <c r="C47" s="48"/>
      <c r="D47" s="48"/>
    </row>
    <row r="48" ht="14.4" spans="1:4">
      <c r="A48" s="48"/>
      <c r="B48" s="48"/>
      <c r="C48" s="48"/>
      <c r="D48" s="48"/>
    </row>
    <row r="49" ht="14.4" spans="1:4">
      <c r="A49" s="48"/>
      <c r="B49" s="48"/>
      <c r="C49" s="48"/>
      <c r="D49" s="48"/>
    </row>
    <row r="50" ht="14.4" spans="1:4">
      <c r="A50" s="48"/>
      <c r="B50" s="48"/>
      <c r="C50" s="48"/>
      <c r="D50" s="48"/>
    </row>
    <row r="51" ht="14.4" spans="1:4">
      <c r="A51" s="48"/>
      <c r="B51" s="48"/>
      <c r="C51" s="48"/>
      <c r="D51" s="48"/>
    </row>
    <row r="52" ht="14.4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4.4" spans="1:4">
      <c r="A56" s="48"/>
      <c r="B56" s="48"/>
      <c r="C56" s="48"/>
      <c r="D56" s="48"/>
    </row>
    <row r="83" ht="14.4" spans="1:4">
      <c r="A83" s="94" t="s">
        <v>47</v>
      </c>
      <c r="B83" s="95" t="s">
        <v>48</v>
      </c>
      <c r="C83" s="95"/>
      <c r="D83" s="96"/>
    </row>
    <row r="84" ht="14.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88888888888889" defaultRowHeight="13.2" outlineLevelCol="6"/>
  <cols>
    <col min="1" max="1" width="3.28703703703704" customWidth="1"/>
    <col min="2" max="2" width="20.4259259259259" style="17" customWidth="1"/>
    <col min="3" max="3" width="25.5740740740741" style="17" customWidth="1"/>
    <col min="4" max="4" width="26.5740740740741" style="17" customWidth="1"/>
    <col min="5" max="5" width="28.712962962963" style="17" customWidth="1"/>
    <col min="6" max="6" width="18" customWidth="1"/>
    <col min="7" max="7" width="19.287037037037" customWidth="1"/>
  </cols>
  <sheetData>
    <row r="1" ht="13.95"/>
    <row r="2" ht="24.75" customHeight="1" spans="2:7">
      <c r="B2" s="36" t="s">
        <v>51</v>
      </c>
      <c r="C2" s="37">
        <f>光伏发电!D10</f>
        <v>43.68</v>
      </c>
      <c r="D2" s="38" t="s">
        <v>52</v>
      </c>
      <c r="E2" s="39">
        <f>光伏发电!C30</f>
        <v>31.5678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31.5677792837077</v>
      </c>
      <c r="E5" s="28">
        <f t="shared" ref="E5:E29" si="0">ROUND(D5*1000/$C$2,2)</f>
        <v>722.71</v>
      </c>
    </row>
    <row r="6" ht="20.1" customHeight="1" spans="2:5">
      <c r="B6" s="24">
        <v>2</v>
      </c>
      <c r="C6" s="25">
        <v>0.7</v>
      </c>
      <c r="D6" s="42">
        <v>29.9893903195223</v>
      </c>
      <c r="E6" s="28">
        <f t="shared" si="0"/>
        <v>686.57</v>
      </c>
    </row>
    <row r="7" ht="20.1" customHeight="1" spans="2:5">
      <c r="B7" s="24">
        <v>3</v>
      </c>
      <c r="C7" s="25">
        <f>$C$6</f>
        <v>0.7</v>
      </c>
      <c r="D7" s="42">
        <v>29.7794645872857</v>
      </c>
      <c r="E7" s="28">
        <f t="shared" si="0"/>
        <v>681.76</v>
      </c>
    </row>
    <row r="8" ht="20.1" customHeight="1" spans="2:5">
      <c r="B8" s="24">
        <v>4</v>
      </c>
      <c r="C8" s="25">
        <f t="shared" ref="C8:C29" si="1">$C$6</f>
        <v>0.7</v>
      </c>
      <c r="D8" s="42">
        <v>29.5710083351747</v>
      </c>
      <c r="E8" s="28">
        <f t="shared" si="0"/>
        <v>676.99</v>
      </c>
    </row>
    <row r="9" ht="20.1" customHeight="1" spans="2:5">
      <c r="B9" s="24">
        <v>5</v>
      </c>
      <c r="C9" s="25">
        <f t="shared" si="1"/>
        <v>0.7</v>
      </c>
      <c r="D9" s="42">
        <v>29.3640112768285</v>
      </c>
      <c r="E9" s="28">
        <f t="shared" si="0"/>
        <v>672.25</v>
      </c>
    </row>
    <row r="10" ht="20.1" customHeight="1" spans="2:5">
      <c r="B10" s="24">
        <v>6</v>
      </c>
      <c r="C10" s="25">
        <f t="shared" si="1"/>
        <v>0.7</v>
      </c>
      <c r="D10" s="42">
        <v>29.1584631978907</v>
      </c>
      <c r="E10" s="28">
        <f t="shared" si="0"/>
        <v>667.55</v>
      </c>
    </row>
    <row r="11" ht="20.1" customHeight="1" spans="2:5">
      <c r="B11" s="24">
        <v>7</v>
      </c>
      <c r="C11" s="25">
        <f t="shared" si="1"/>
        <v>0.7</v>
      </c>
      <c r="D11" s="42">
        <v>28.9543539555054</v>
      </c>
      <c r="E11" s="28">
        <f t="shared" si="0"/>
        <v>662.87</v>
      </c>
    </row>
    <row r="12" ht="20.1" customHeight="1" spans="2:5">
      <c r="B12" s="24">
        <v>8</v>
      </c>
      <c r="C12" s="25">
        <f t="shared" si="1"/>
        <v>0.7</v>
      </c>
      <c r="D12" s="42">
        <v>28.7516734778169</v>
      </c>
      <c r="E12" s="28">
        <f t="shared" si="0"/>
        <v>658.23</v>
      </c>
    </row>
    <row r="13" ht="20.1" customHeight="1" spans="2:5">
      <c r="B13" s="24">
        <v>9</v>
      </c>
      <c r="C13" s="25">
        <f t="shared" si="1"/>
        <v>0.7</v>
      </c>
      <c r="D13" s="42">
        <v>28.5504117634722</v>
      </c>
      <c r="E13" s="28">
        <f t="shared" si="0"/>
        <v>653.63</v>
      </c>
    </row>
    <row r="14" ht="20.1" customHeight="1" spans="2:5">
      <c r="B14" s="24">
        <v>10</v>
      </c>
      <c r="C14" s="25">
        <f t="shared" si="1"/>
        <v>0.7</v>
      </c>
      <c r="D14" s="42">
        <v>28.3505588811278</v>
      </c>
      <c r="E14" s="28">
        <f t="shared" si="0"/>
        <v>649.05</v>
      </c>
    </row>
    <row r="15" ht="20.1" customHeight="1" spans="2:5">
      <c r="B15" s="24">
        <v>11</v>
      </c>
      <c r="C15" s="25">
        <f t="shared" si="1"/>
        <v>0.7</v>
      </c>
      <c r="D15" s="42">
        <v>28.15210496896</v>
      </c>
      <c r="E15" s="28">
        <f t="shared" si="0"/>
        <v>644.51</v>
      </c>
    </row>
    <row r="16" ht="20.1" customHeight="1" spans="2:5">
      <c r="B16" s="24">
        <v>12</v>
      </c>
      <c r="C16" s="25">
        <f t="shared" si="1"/>
        <v>0.7</v>
      </c>
      <c r="D16" s="42">
        <v>27.9550402341772</v>
      </c>
      <c r="E16" s="28">
        <f t="shared" si="0"/>
        <v>640</v>
      </c>
    </row>
    <row r="17" ht="20.1" customHeight="1" spans="2:5">
      <c r="B17" s="24">
        <v>13</v>
      </c>
      <c r="C17" s="25">
        <f t="shared" si="1"/>
        <v>0.7</v>
      </c>
      <c r="D17" s="42">
        <v>27.759354952538</v>
      </c>
      <c r="E17" s="28">
        <f t="shared" si="0"/>
        <v>635.52</v>
      </c>
    </row>
    <row r="18" ht="20.1" customHeight="1" spans="2:5">
      <c r="B18" s="24">
        <v>14</v>
      </c>
      <c r="C18" s="25">
        <f t="shared" si="1"/>
        <v>0.7</v>
      </c>
      <c r="D18" s="42">
        <v>27.5650394678702</v>
      </c>
      <c r="E18" s="28">
        <f t="shared" si="0"/>
        <v>631.07</v>
      </c>
    </row>
    <row r="19" ht="20.1" customHeight="1" spans="2:5">
      <c r="B19" s="24">
        <v>15</v>
      </c>
      <c r="C19" s="25">
        <f t="shared" si="1"/>
        <v>0.7</v>
      </c>
      <c r="D19" s="42">
        <v>27.3720841915951</v>
      </c>
      <c r="E19" s="28">
        <f t="shared" si="0"/>
        <v>626.65</v>
      </c>
    </row>
    <row r="20" ht="20.1" customHeight="1" spans="2:5">
      <c r="B20" s="24">
        <v>16</v>
      </c>
      <c r="C20" s="25">
        <f t="shared" si="1"/>
        <v>0.7</v>
      </c>
      <c r="D20" s="42">
        <v>27.180479602254</v>
      </c>
      <c r="E20" s="28">
        <f t="shared" si="0"/>
        <v>622.26</v>
      </c>
    </row>
    <row r="21" ht="20.1" customHeight="1" spans="2:5">
      <c r="B21" s="24">
        <v>17</v>
      </c>
      <c r="C21" s="25">
        <f t="shared" si="1"/>
        <v>0.7</v>
      </c>
      <c r="D21" s="42">
        <v>26.9902162450382</v>
      </c>
      <c r="E21" s="28">
        <f t="shared" si="0"/>
        <v>617.91</v>
      </c>
    </row>
    <row r="22" ht="20.1" customHeight="1" spans="2:5">
      <c r="B22" s="24">
        <v>18</v>
      </c>
      <c r="C22" s="25">
        <f t="shared" si="1"/>
        <v>0.7</v>
      </c>
      <c r="D22" s="42">
        <v>26.8012847313229</v>
      </c>
      <c r="E22" s="28">
        <f t="shared" si="0"/>
        <v>613.58</v>
      </c>
    </row>
    <row r="23" ht="20.1" customHeight="1" spans="2:5">
      <c r="B23" s="24">
        <v>19</v>
      </c>
      <c r="C23" s="25">
        <f t="shared" si="1"/>
        <v>0.7</v>
      </c>
      <c r="D23" s="42">
        <v>26.6136757382037</v>
      </c>
      <c r="E23" s="28">
        <f t="shared" si="0"/>
        <v>609.29</v>
      </c>
    </row>
    <row r="24" ht="20.1" customHeight="1" spans="2:5">
      <c r="B24" s="24">
        <v>20</v>
      </c>
      <c r="C24" s="25">
        <f t="shared" si="1"/>
        <v>0.7</v>
      </c>
      <c r="D24" s="42">
        <v>26.4273800080362</v>
      </c>
      <c r="E24" s="28">
        <f t="shared" si="0"/>
        <v>605.02</v>
      </c>
    </row>
    <row r="25" ht="20.1" customHeight="1" spans="2:5">
      <c r="B25" s="24">
        <v>21</v>
      </c>
      <c r="C25" s="25">
        <f t="shared" si="1"/>
        <v>0.7</v>
      </c>
      <c r="D25" s="42">
        <v>26.24238834798</v>
      </c>
      <c r="E25" s="28">
        <f t="shared" si="0"/>
        <v>600.79</v>
      </c>
    </row>
    <row r="26" ht="20.1" customHeight="1" spans="2:5">
      <c r="B26" s="24">
        <v>22</v>
      </c>
      <c r="C26" s="25">
        <f t="shared" si="1"/>
        <v>0.7</v>
      </c>
      <c r="D26" s="42">
        <v>26.0586916295441</v>
      </c>
      <c r="E26" s="28">
        <f t="shared" si="0"/>
        <v>596.58</v>
      </c>
    </row>
    <row r="27" ht="20.1" customHeight="1" spans="2:5">
      <c r="B27" s="24">
        <v>23</v>
      </c>
      <c r="C27" s="25">
        <f t="shared" si="1"/>
        <v>0.7</v>
      </c>
      <c r="D27" s="42">
        <v>25.8762807881373</v>
      </c>
      <c r="E27" s="28">
        <f t="shared" si="0"/>
        <v>592.41</v>
      </c>
    </row>
    <row r="28" ht="20.1" customHeight="1" spans="2:5">
      <c r="B28" s="24">
        <v>24</v>
      </c>
      <c r="C28" s="25">
        <f t="shared" si="1"/>
        <v>0.7</v>
      </c>
      <c r="D28" s="42">
        <v>25.6951468226203</v>
      </c>
      <c r="E28" s="28">
        <f t="shared" si="0"/>
        <v>588.26</v>
      </c>
    </row>
    <row r="29" ht="20.1" customHeight="1" spans="2:5">
      <c r="B29" s="24">
        <v>25</v>
      </c>
      <c r="C29" s="25">
        <f t="shared" si="1"/>
        <v>0.7</v>
      </c>
      <c r="D29" s="42">
        <v>25.515280794862</v>
      </c>
      <c r="E29" s="28">
        <f t="shared" si="0"/>
        <v>584.14</v>
      </c>
    </row>
    <row r="30" ht="20.1" customHeight="1" spans="2:5">
      <c r="B30" s="29" t="s">
        <v>58</v>
      </c>
      <c r="C30" s="29"/>
      <c r="D30" s="26">
        <f>SUM(D5:D29)</f>
        <v>696.241563601471</v>
      </c>
      <c r="E30" s="29">
        <f>ROUND(D30*1000/$C$2,1)</f>
        <v>15939.6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88888888888889" defaultRowHeight="13.2"/>
  <cols>
    <col min="1" max="1" width="3.71296296296296" customWidth="1"/>
    <col min="2" max="2" width="17.287037037037" style="17" customWidth="1"/>
    <col min="3" max="3" width="18.5740740740741" style="17" customWidth="1"/>
    <col min="4" max="4" width="20.712962962963" style="17" customWidth="1"/>
    <col min="5" max="5" width="19.8518518518519" style="17"/>
    <col min="6" max="6" width="21.5740740740741" style="17" customWidth="1"/>
    <col min="7" max="7" width="20.5740740740741" style="17" customWidth="1"/>
    <col min="8" max="8" width="18.1388888888889" customWidth="1"/>
    <col min="9" max="9" width="14.1388888888889" customWidth="1"/>
    <col min="10" max="10" width="24.4259259259259" customWidth="1"/>
    <col min="11" max="11" width="13" customWidth="1"/>
    <col min="12" max="12" width="14.712962962963" customWidth="1"/>
    <col min="13" max="13" width="14.4259259259259" customWidth="1"/>
  </cols>
  <sheetData>
    <row r="1" ht="13.95"/>
    <row r="2" s="15" customFormat="1" ht="27.75" customHeight="1" spans="2:13">
      <c r="B2" s="18" t="s">
        <v>59</v>
      </c>
      <c r="C2" s="19">
        <f>'25年发电量'!$C$2</f>
        <v>43.68</v>
      </c>
      <c r="D2" s="20" t="s">
        <v>52</v>
      </c>
      <c r="E2" s="21">
        <f>光伏发电!C30</f>
        <v>31.5678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546000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-54.6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31.5677792837077</v>
      </c>
      <c r="E6" s="26">
        <f t="shared" ref="E6:E30" si="0">D6*$G$2*1000</f>
        <v>31567.7792837077</v>
      </c>
      <c r="F6" s="25">
        <f>ROUND(E6/10000+F5,2)</f>
        <v>-51.44</v>
      </c>
      <c r="G6" s="28">
        <f t="shared" ref="G6:G30" si="1">ROUND(D6*1000/$C$2,2)</f>
        <v>722.71</v>
      </c>
    </row>
    <row r="7" ht="20.1" customHeight="1" spans="2:7">
      <c r="B7" s="24">
        <v>2</v>
      </c>
      <c r="C7" s="25">
        <v>0.7</v>
      </c>
      <c r="D7" s="27">
        <v>29.9893903195223</v>
      </c>
      <c r="E7" s="26">
        <f t="shared" si="0"/>
        <v>29989.3903195223</v>
      </c>
      <c r="F7" s="25">
        <f t="shared" ref="F7:F30" si="2">ROUND(E7/10000+F6,2)</f>
        <v>-48.44</v>
      </c>
      <c r="G7" s="28">
        <f t="shared" si="1"/>
        <v>686.57</v>
      </c>
    </row>
    <row r="8" ht="20.1" customHeight="1" spans="2:7">
      <c r="B8" s="24">
        <v>3</v>
      </c>
      <c r="C8" s="25">
        <v>0.7</v>
      </c>
      <c r="D8" s="27">
        <v>29.7794645872857</v>
      </c>
      <c r="E8" s="26">
        <f t="shared" si="0"/>
        <v>29779.4645872857</v>
      </c>
      <c r="F8" s="25">
        <f t="shared" si="2"/>
        <v>-45.46</v>
      </c>
      <c r="G8" s="28">
        <f t="shared" si="1"/>
        <v>681.76</v>
      </c>
    </row>
    <row r="9" ht="20.1" customHeight="1" spans="2:7">
      <c r="B9" s="24">
        <v>4</v>
      </c>
      <c r="C9" s="25">
        <v>0.7</v>
      </c>
      <c r="D9" s="27">
        <v>29.5710083351747</v>
      </c>
      <c r="E9" s="26">
        <f t="shared" si="0"/>
        <v>29571.0083351747</v>
      </c>
      <c r="F9" s="25">
        <f t="shared" si="2"/>
        <v>-42.5</v>
      </c>
      <c r="G9" s="28">
        <f t="shared" si="1"/>
        <v>676.99</v>
      </c>
    </row>
    <row r="10" ht="20.1" customHeight="1" spans="2:7">
      <c r="B10" s="24">
        <v>5</v>
      </c>
      <c r="C10" s="25">
        <v>0.7</v>
      </c>
      <c r="D10" s="27">
        <v>29.3640112768285</v>
      </c>
      <c r="E10" s="26">
        <f t="shared" si="0"/>
        <v>29364.0112768285</v>
      </c>
      <c r="F10" s="25">
        <f t="shared" si="2"/>
        <v>-39.56</v>
      </c>
      <c r="G10" s="28">
        <f t="shared" si="1"/>
        <v>672.25</v>
      </c>
    </row>
    <row r="11" ht="20.1" customHeight="1" spans="2:7">
      <c r="B11" s="24">
        <v>6</v>
      </c>
      <c r="C11" s="25">
        <v>0.7</v>
      </c>
      <c r="D11" s="27">
        <v>29.1584631978907</v>
      </c>
      <c r="E11" s="26">
        <f t="shared" si="0"/>
        <v>29158.4631978907</v>
      </c>
      <c r="F11" s="25">
        <f t="shared" si="2"/>
        <v>-36.64</v>
      </c>
      <c r="G11" s="28">
        <f t="shared" si="1"/>
        <v>667.55</v>
      </c>
    </row>
    <row r="12" ht="20.1" customHeight="1" spans="2:7">
      <c r="B12" s="24">
        <v>7</v>
      </c>
      <c r="C12" s="25">
        <v>0.7</v>
      </c>
      <c r="D12" s="27">
        <v>28.9543539555054</v>
      </c>
      <c r="E12" s="26">
        <f t="shared" si="0"/>
        <v>28954.3539555054</v>
      </c>
      <c r="F12" s="25">
        <f t="shared" si="2"/>
        <v>-33.74</v>
      </c>
      <c r="G12" s="28">
        <f t="shared" si="1"/>
        <v>662.87</v>
      </c>
    </row>
    <row r="13" ht="20.1" customHeight="1" spans="2:7">
      <c r="B13" s="24">
        <v>8</v>
      </c>
      <c r="C13" s="25">
        <v>0.7</v>
      </c>
      <c r="D13" s="27">
        <v>28.7516734778169</v>
      </c>
      <c r="E13" s="26">
        <f t="shared" si="0"/>
        <v>28751.6734778169</v>
      </c>
      <c r="F13" s="25">
        <f t="shared" si="2"/>
        <v>-30.86</v>
      </c>
      <c r="G13" s="28">
        <f t="shared" si="1"/>
        <v>658.23</v>
      </c>
    </row>
    <row r="14" ht="20.1" customHeight="1" spans="2:7">
      <c r="B14" s="24">
        <v>9</v>
      </c>
      <c r="C14" s="25">
        <v>0.7</v>
      </c>
      <c r="D14" s="27">
        <v>28.5504117634722</v>
      </c>
      <c r="E14" s="26">
        <f t="shared" si="0"/>
        <v>28550.4117634722</v>
      </c>
      <c r="F14" s="25">
        <f t="shared" si="2"/>
        <v>-28</v>
      </c>
      <c r="G14" s="28">
        <f t="shared" si="1"/>
        <v>653.63</v>
      </c>
    </row>
    <row r="15" ht="20.1" customHeight="1" spans="2:7">
      <c r="B15" s="24">
        <v>10</v>
      </c>
      <c r="C15" s="25">
        <v>0.7</v>
      </c>
      <c r="D15" s="27">
        <v>28.3505588811278</v>
      </c>
      <c r="E15" s="26">
        <f t="shared" si="0"/>
        <v>28350.5588811278</v>
      </c>
      <c r="F15" s="25">
        <f t="shared" si="2"/>
        <v>-25.16</v>
      </c>
      <c r="G15" s="28">
        <f t="shared" si="1"/>
        <v>649.05</v>
      </c>
    </row>
    <row r="16" ht="20.1" customHeight="1" spans="2:7">
      <c r="B16" s="24">
        <v>11</v>
      </c>
      <c r="C16" s="25">
        <v>0.7</v>
      </c>
      <c r="D16" s="27">
        <v>28.15210496896</v>
      </c>
      <c r="E16" s="26">
        <f t="shared" si="0"/>
        <v>28152.10496896</v>
      </c>
      <c r="F16" s="25">
        <f t="shared" si="2"/>
        <v>-22.34</v>
      </c>
      <c r="G16" s="28">
        <f t="shared" si="1"/>
        <v>644.51</v>
      </c>
    </row>
    <row r="17" ht="20.1" customHeight="1" spans="2:7">
      <c r="B17" s="24">
        <v>12</v>
      </c>
      <c r="C17" s="25">
        <v>0.7</v>
      </c>
      <c r="D17" s="27">
        <v>27.9550402341772</v>
      </c>
      <c r="E17" s="26">
        <f t="shared" si="0"/>
        <v>27955.0402341772</v>
      </c>
      <c r="F17" s="25">
        <f t="shared" si="2"/>
        <v>-19.54</v>
      </c>
      <c r="G17" s="28">
        <f t="shared" si="1"/>
        <v>640</v>
      </c>
    </row>
    <row r="18" ht="20.1" customHeight="1" spans="2:7">
      <c r="B18" s="24">
        <v>13</v>
      </c>
      <c r="C18" s="25">
        <v>0.7</v>
      </c>
      <c r="D18" s="27">
        <v>27.759354952538</v>
      </c>
      <c r="E18" s="26">
        <f t="shared" si="0"/>
        <v>27759.354952538</v>
      </c>
      <c r="F18" s="25">
        <f t="shared" si="2"/>
        <v>-16.76</v>
      </c>
      <c r="G18" s="28">
        <f t="shared" si="1"/>
        <v>635.52</v>
      </c>
    </row>
    <row r="19" ht="20.1" customHeight="1" spans="2:7">
      <c r="B19" s="24">
        <v>14</v>
      </c>
      <c r="C19" s="25">
        <v>0.7</v>
      </c>
      <c r="D19" s="27">
        <v>27.5650394678702</v>
      </c>
      <c r="E19" s="26">
        <f t="shared" si="0"/>
        <v>27565.0394678702</v>
      </c>
      <c r="F19" s="25">
        <f t="shared" si="2"/>
        <v>-14</v>
      </c>
      <c r="G19" s="28">
        <f t="shared" si="1"/>
        <v>631.07</v>
      </c>
    </row>
    <row r="20" ht="20.1" customHeight="1" spans="2:7">
      <c r="B20" s="24">
        <v>15</v>
      </c>
      <c r="C20" s="25">
        <v>0.7</v>
      </c>
      <c r="D20" s="27">
        <v>27.3720841915951</v>
      </c>
      <c r="E20" s="26">
        <f t="shared" si="0"/>
        <v>27372.0841915951</v>
      </c>
      <c r="F20" s="25">
        <f t="shared" si="2"/>
        <v>-11.26</v>
      </c>
      <c r="G20" s="28">
        <f t="shared" si="1"/>
        <v>626.65</v>
      </c>
    </row>
    <row r="21" ht="20.1" customHeight="1" spans="2:7">
      <c r="B21" s="24">
        <v>16</v>
      </c>
      <c r="C21" s="25">
        <v>0.7</v>
      </c>
      <c r="D21" s="27">
        <v>27.180479602254</v>
      </c>
      <c r="E21" s="26">
        <f t="shared" si="0"/>
        <v>27180.479602254</v>
      </c>
      <c r="F21" s="25">
        <f t="shared" si="2"/>
        <v>-8.54</v>
      </c>
      <c r="G21" s="28">
        <f t="shared" si="1"/>
        <v>622.26</v>
      </c>
    </row>
    <row r="22" ht="20.1" customHeight="1" spans="2:7">
      <c r="B22" s="24">
        <v>17</v>
      </c>
      <c r="C22" s="25">
        <v>0.7</v>
      </c>
      <c r="D22" s="27">
        <v>26.9902162450382</v>
      </c>
      <c r="E22" s="26">
        <f t="shared" si="0"/>
        <v>26990.2162450382</v>
      </c>
      <c r="F22" s="25">
        <f t="shared" si="2"/>
        <v>-5.84</v>
      </c>
      <c r="G22" s="28">
        <f t="shared" si="1"/>
        <v>617.91</v>
      </c>
    </row>
    <row r="23" ht="20.1" customHeight="1" spans="2:7">
      <c r="B23" s="24">
        <v>18</v>
      </c>
      <c r="C23" s="25">
        <v>0.7</v>
      </c>
      <c r="D23" s="27">
        <v>26.8012847313229</v>
      </c>
      <c r="E23" s="26">
        <f t="shared" si="0"/>
        <v>26801.2847313229</v>
      </c>
      <c r="F23" s="25">
        <f t="shared" si="2"/>
        <v>-3.16</v>
      </c>
      <c r="G23" s="28">
        <f t="shared" si="1"/>
        <v>613.58</v>
      </c>
    </row>
    <row r="24" ht="20.1" customHeight="1" spans="2:7">
      <c r="B24" s="24">
        <v>19</v>
      </c>
      <c r="C24" s="25">
        <v>0.7</v>
      </c>
      <c r="D24" s="27">
        <v>26.6136757382037</v>
      </c>
      <c r="E24" s="26">
        <f t="shared" si="0"/>
        <v>26613.6757382037</v>
      </c>
      <c r="F24" s="25">
        <f t="shared" si="2"/>
        <v>-0.5</v>
      </c>
      <c r="G24" s="28">
        <f t="shared" si="1"/>
        <v>609.29</v>
      </c>
    </row>
    <row r="25" ht="20.1" customHeight="1" spans="2:7">
      <c r="B25" s="24">
        <v>20</v>
      </c>
      <c r="C25" s="25">
        <v>0.7</v>
      </c>
      <c r="D25" s="27">
        <v>26.4273800080362</v>
      </c>
      <c r="E25" s="26">
        <f t="shared" si="0"/>
        <v>26427.3800080362</v>
      </c>
      <c r="F25" s="25">
        <f t="shared" si="2"/>
        <v>2.14</v>
      </c>
      <c r="G25" s="28">
        <f t="shared" si="1"/>
        <v>605.02</v>
      </c>
    </row>
    <row r="26" ht="20.1" customHeight="1" spans="2:7">
      <c r="B26" s="24">
        <v>21</v>
      </c>
      <c r="C26" s="25">
        <v>0.7</v>
      </c>
      <c r="D26" s="27">
        <v>26.24238834798</v>
      </c>
      <c r="E26" s="26">
        <f t="shared" si="0"/>
        <v>26242.38834798</v>
      </c>
      <c r="F26" s="25">
        <f t="shared" si="2"/>
        <v>4.76</v>
      </c>
      <c r="G26" s="28">
        <f t="shared" si="1"/>
        <v>600.79</v>
      </c>
    </row>
    <row r="27" ht="20.1" customHeight="1" spans="2:7">
      <c r="B27" s="24">
        <v>22</v>
      </c>
      <c r="C27" s="25">
        <v>0.7</v>
      </c>
      <c r="D27" s="27">
        <v>26.0586916295441</v>
      </c>
      <c r="E27" s="26">
        <f t="shared" si="0"/>
        <v>26058.6916295441</v>
      </c>
      <c r="F27" s="25">
        <f t="shared" si="2"/>
        <v>7.37</v>
      </c>
      <c r="G27" s="28">
        <f t="shared" si="1"/>
        <v>596.58</v>
      </c>
    </row>
    <row r="28" ht="20.1" customHeight="1" spans="2:7">
      <c r="B28" s="24">
        <v>23</v>
      </c>
      <c r="C28" s="25">
        <v>0.7</v>
      </c>
      <c r="D28" s="27">
        <v>25.8762807881373</v>
      </c>
      <c r="E28" s="26">
        <f t="shared" si="0"/>
        <v>25876.2807881373</v>
      </c>
      <c r="F28" s="25">
        <f t="shared" si="2"/>
        <v>9.96</v>
      </c>
      <c r="G28" s="28">
        <f t="shared" si="1"/>
        <v>592.41</v>
      </c>
    </row>
    <row r="29" ht="20.1" customHeight="1" spans="2:7">
      <c r="B29" s="24">
        <v>24</v>
      </c>
      <c r="C29" s="25">
        <v>0.7</v>
      </c>
      <c r="D29" s="27">
        <v>25.6951468226203</v>
      </c>
      <c r="E29" s="26">
        <f t="shared" si="0"/>
        <v>25695.1468226203</v>
      </c>
      <c r="F29" s="25">
        <f t="shared" si="2"/>
        <v>12.53</v>
      </c>
      <c r="G29" s="28">
        <f t="shared" si="1"/>
        <v>588.26</v>
      </c>
    </row>
    <row r="30" ht="20.1" customHeight="1" spans="2:7">
      <c r="B30" s="24">
        <v>25</v>
      </c>
      <c r="C30" s="25">
        <v>0.7</v>
      </c>
      <c r="D30" s="27">
        <v>25.515280794862</v>
      </c>
      <c r="E30" s="26">
        <f t="shared" si="0"/>
        <v>25515.280794862</v>
      </c>
      <c r="F30" s="25">
        <f t="shared" si="2"/>
        <v>15.08</v>
      </c>
      <c r="G30" s="28">
        <f t="shared" si="1"/>
        <v>584.14</v>
      </c>
    </row>
    <row r="31" ht="27.75" customHeight="1" spans="2:7">
      <c r="B31" s="29" t="s">
        <v>66</v>
      </c>
      <c r="C31" s="30"/>
      <c r="D31" s="31">
        <f>SUM(D6:D30)</f>
        <v>696.241563601471</v>
      </c>
      <c r="E31" s="32">
        <f>SUM(E6:E30)/10000</f>
        <v>69.6241563601471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88888888888889" defaultRowHeight="13.2" outlineLevelCol="6"/>
  <cols>
    <col min="2" max="2" width="9.13888888888889"/>
    <col min="3" max="3" width="12.287037037037" customWidth="1"/>
    <col min="4" max="4" width="10.5740740740741" customWidth="1"/>
    <col min="5" max="5" width="13.712962962963" customWidth="1"/>
    <col min="6" max="6" width="12.712962962963" customWidth="1"/>
    <col min="7" max="7" width="9.5740740740740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27.85</v>
      </c>
      <c r="F3" s="13">
        <f>'25年发电量'!D30</f>
        <v>696.241563601471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8.397</v>
      </c>
      <c r="F4" s="13">
        <f>ROUND(E4*25,3)</f>
        <v>209.925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0.061</v>
      </c>
      <c r="F5" s="13">
        <f>ROUND(E5*25,3)</f>
        <v>1.525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23.06</v>
      </c>
      <c r="F6" s="13">
        <f>ROUND(E6*25,3)</f>
        <v>576.5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0.281</v>
      </c>
      <c r="F7" s="13">
        <f>ROUND(E7*25,3)</f>
        <v>7.025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0.423</v>
      </c>
      <c r="F8" s="13">
        <f>ROUND(E8*25,3)</f>
        <v>10.575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88888888888889" defaultRowHeight="13.2" outlineLevelRow="1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16.4259259259259"/>
    <col min="8" max="8" width="21.8518518518519"/>
    <col min="9" max="9" width="16.4259259259259"/>
    <col min="10" max="10" width="19.1388888888889"/>
  </cols>
  <sheetData>
    <row r="1" ht="14.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6.35" spans="1:10">
      <c r="A2" s="2">
        <v>1</v>
      </c>
      <c r="B2" s="3" t="s">
        <v>93</v>
      </c>
      <c r="C2" s="3" t="s">
        <v>12</v>
      </c>
      <c r="D2" s="4">
        <v>168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15850</cp:lastModifiedBy>
  <dcterms:created xsi:type="dcterms:W3CDTF">2018-11-27T08:44:44Z</dcterms:created>
  <cp:lastPrinted>2023-02-17T09:15:30Z</cp:lastPrinted>
  <dcterms:modified xsi:type="dcterms:W3CDTF">2024-12-19T11:57:01Z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09265ED22465413A9FFE460498BA55AA_11</vt:lpwstr>
  </property>
  <property fmtid="{D5CDD505-2E9C-101B-9397-08002B2CF9AE}" pid="3" name="KSOProductBuildVer">
    <vt:lpwstr>2052-12.1.0.19302</vt:lpwstr>
  </property>
</Properties>
</file>