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4" r:id="rId1"/>
    <sheet name="预算" sheetId="1" r:id="rId2"/>
    <sheet name="Sheet2" sheetId="2" r:id="rId3"/>
    <sheet name="Sheet3" sheetId="3" r:id="rId4"/>
  </sheets>
  <definedNames>
    <definedName name="_xlnm.Print_Titles" localSheetId="1">预算!$1:$5</definedName>
  </definedNames>
  <calcPr calcId="144525"/>
</workbook>
</file>

<file path=xl/sharedStrings.xml><?xml version="1.0" encoding="utf-8"?>
<sst xmlns="http://schemas.openxmlformats.org/spreadsheetml/2006/main" count="168" uniqueCount="101">
  <si>
    <t>xx城幼儿园</t>
  </si>
  <si>
    <t>装饰工程</t>
  </si>
  <si>
    <t>报  价  表</t>
  </si>
  <si>
    <t>装饰分公司</t>
  </si>
  <si>
    <t>20xx.03.31</t>
  </si>
  <si>
    <t>幼儿园装饰工程报价表</t>
  </si>
  <si>
    <t xml:space="preserve">工程名称：幼儿园装饰工程                                                 </t>
  </si>
  <si>
    <t>序号</t>
  </si>
  <si>
    <t>项目名称</t>
  </si>
  <si>
    <t>单位</t>
  </si>
  <si>
    <t>数量</t>
  </si>
  <si>
    <t>单价</t>
  </si>
  <si>
    <t>其中</t>
  </si>
  <si>
    <t>合计</t>
  </si>
  <si>
    <t>备注</t>
  </si>
  <si>
    <t>人工费</t>
  </si>
  <si>
    <t>材料费</t>
  </si>
  <si>
    <t>一、</t>
  </si>
  <si>
    <t>地面工程</t>
  </si>
  <si>
    <t>1、</t>
  </si>
  <si>
    <t>门厅地面大理石及拼花铺贴</t>
  </si>
  <si>
    <r>
      <t>m</t>
    </r>
    <r>
      <rPr>
        <vertAlign val="superscript"/>
        <sz val="12"/>
        <rFont val="宋体"/>
        <charset val="134"/>
      </rPr>
      <t>2</t>
    </r>
  </si>
  <si>
    <t>2、</t>
  </si>
  <si>
    <t>过道地面600*600玻化砖铺贴</t>
  </si>
  <si>
    <t>3、</t>
  </si>
  <si>
    <t>教室内洗手间地面砖铺贴</t>
  </si>
  <si>
    <t>4、</t>
  </si>
  <si>
    <t>衣帽间地面砖铺贴</t>
  </si>
  <si>
    <t>5、</t>
  </si>
  <si>
    <t>活动室与卧室木地板铺贴</t>
  </si>
  <si>
    <t>6、</t>
  </si>
  <si>
    <t>活动室与卧室地面水泥沙浆找平</t>
  </si>
  <si>
    <t>7、</t>
  </si>
  <si>
    <t>阳台地面防砖滑铺贴</t>
  </si>
  <si>
    <t>8、</t>
  </si>
  <si>
    <t>办公室地面玻化砖铺贴</t>
  </si>
  <si>
    <t>9、</t>
  </si>
  <si>
    <t>医务、隔离室地面玻化砖铺贴</t>
  </si>
  <si>
    <t>10、</t>
  </si>
  <si>
    <t>公共卫生间地面防滑地砖铺贴</t>
  </si>
  <si>
    <t>11、</t>
  </si>
  <si>
    <t>内庭院地面贴广场砖铺贴</t>
  </si>
  <si>
    <t>12、</t>
  </si>
  <si>
    <t>加工区域地面防滑砖铺贴</t>
  </si>
  <si>
    <t>13、</t>
  </si>
  <si>
    <t>楼梯大理石踏步</t>
  </si>
  <si>
    <t>级</t>
  </si>
  <si>
    <t>14、</t>
  </si>
  <si>
    <t>厨房地沟盖</t>
  </si>
  <si>
    <t>15、</t>
  </si>
  <si>
    <t>音体活动室、表演室铺木地板</t>
  </si>
  <si>
    <t>16、</t>
  </si>
  <si>
    <t>音体、活动室、表演室地面找平</t>
  </si>
  <si>
    <t>17、</t>
  </si>
  <si>
    <t>员工与厅地面600*600玻化砖铺砖</t>
  </si>
  <si>
    <t>二、</t>
  </si>
  <si>
    <t>顶面工程</t>
  </si>
  <si>
    <t>过道顶部造型吊顶</t>
  </si>
  <si>
    <t>过道顶部乳胶漆（彩色、白色）</t>
  </si>
  <si>
    <t>室内顶部乳胶漆</t>
  </si>
  <si>
    <t>音体活动室、表演造型吊顶</t>
  </si>
  <si>
    <t>音体活动室、表演室乳胶漆</t>
  </si>
  <si>
    <t>加工区域员工餐厅600*600铝质扣板吊顶</t>
  </si>
  <si>
    <t>卫生间吊300*300铝质扣板</t>
  </si>
  <si>
    <t>三、</t>
  </si>
  <si>
    <t>立面工程</t>
  </si>
  <si>
    <t>单开门及门套制安</t>
  </si>
  <si>
    <t>套</t>
  </si>
  <si>
    <t>双开门及门套制安</t>
  </si>
  <si>
    <t>卫生间及门套制安</t>
  </si>
  <si>
    <t>教室、过道墙包软包</t>
  </si>
  <si>
    <t>音体活动室、表演室墙裙包软包</t>
  </si>
  <si>
    <t>过道墙面、教室墙面乳胶色漆</t>
  </si>
  <si>
    <t>音体活动室、表演室墙面乳胶色漆</t>
  </si>
  <si>
    <t>卫生间墙面砖铺贴</t>
  </si>
  <si>
    <t>加工区域墙面砖1.5m高</t>
  </si>
  <si>
    <t>办公室墙面乳胶漆白色</t>
  </si>
  <si>
    <t>四、</t>
  </si>
  <si>
    <t>水电工程</t>
  </si>
  <si>
    <t>强电套管布线安装</t>
  </si>
  <si>
    <t>水管布管安装</t>
  </si>
  <si>
    <t>双管日光灯</t>
  </si>
  <si>
    <t>盏</t>
  </si>
  <si>
    <t>灯光带</t>
  </si>
  <si>
    <t>吸顶灯</t>
  </si>
  <si>
    <t>开关插座</t>
  </si>
  <si>
    <t>个</t>
  </si>
  <si>
    <t>蹲便器</t>
  </si>
  <si>
    <t>龙头及五金配件</t>
  </si>
  <si>
    <t>洗手台盆</t>
  </si>
  <si>
    <t>儿童洗手台盆</t>
  </si>
  <si>
    <t>A</t>
  </si>
  <si>
    <t>B</t>
  </si>
  <si>
    <t>综合管理费（A）*12%</t>
  </si>
  <si>
    <t>C</t>
  </si>
  <si>
    <t>计划利润（A+B）*10%</t>
  </si>
  <si>
    <t>D</t>
  </si>
  <si>
    <t>税金（A+B+C）*5.361%</t>
  </si>
  <si>
    <t>E</t>
  </si>
  <si>
    <t>总计：（A+B+C+D）</t>
  </si>
  <si>
    <t>大写：壹佰捌拾陆万捌仟玖佰捌拾陆元玖角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</si>
</sst>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</numFmts>
  <fonts count="30">
    <font>
      <sz val="12"/>
      <name val="宋体"/>
      <charset val="134"/>
    </font>
    <font>
      <b/>
      <sz val="1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8" fillId="33" borderId="1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43" fontId="0" fillId="0" borderId="0" xfId="8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7" fontId="5" fillId="0" borderId="1" xfId="4" applyFont="1" applyBorder="1" applyAlignment="1">
      <alignment vertical="center"/>
    </xf>
    <xf numFmtId="43" fontId="3" fillId="2" borderId="1" xfId="8" applyFont="1" applyFill="1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3" fontId="0" fillId="0" borderId="1" xfId="8" applyFont="1" applyBorder="1" applyAlignment="1">
      <alignment horizontal="left" vertical="center"/>
    </xf>
    <xf numFmtId="43" fontId="3" fillId="0" borderId="1" xfId="8" applyFont="1" applyBorder="1" applyAlignment="1">
      <alignment horizontal="left" vertical="center"/>
    </xf>
    <xf numFmtId="43" fontId="0" fillId="0" borderId="1" xfId="8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F6" sqref="F6"/>
    </sheetView>
  </sheetViews>
  <sheetFormatPr defaultColWidth="9" defaultRowHeight="14.25"/>
  <cols>
    <col min="1" max="1" width="80.125" customWidth="1"/>
  </cols>
  <sheetData>
    <row r="1" s="28" customFormat="1" ht="27" spans="1:1">
      <c r="A1" s="28" t="s">
        <v>0</v>
      </c>
    </row>
    <row r="2" s="28" customFormat="1" ht="27" customHeight="1"/>
    <row r="3" s="28" customFormat="1" ht="27" spans="1:1">
      <c r="A3" s="28" t="s">
        <v>1</v>
      </c>
    </row>
    <row r="4" s="28" customFormat="1" ht="27"/>
    <row r="5" s="28" customFormat="1" ht="27"/>
    <row r="6" s="28" customFormat="1" ht="27"/>
    <row r="7" s="28" customFormat="1" ht="27"/>
    <row r="8" s="28" customFormat="1" ht="27"/>
    <row r="9" s="28" customFormat="1" ht="27"/>
    <row r="10" s="28" customFormat="1" ht="27"/>
    <row r="11" s="28" customFormat="1" ht="27"/>
    <row r="12" s="28" customFormat="1" ht="27" spans="1:1">
      <c r="A12" s="28" t="s">
        <v>2</v>
      </c>
    </row>
    <row r="13" s="29" customFormat="1" ht="27"/>
    <row r="14" s="29" customFormat="1" ht="27"/>
    <row r="15" s="29" customFormat="1" ht="27"/>
    <row r="16" s="29" customFormat="1" ht="27"/>
    <row r="17" s="29" customFormat="1" ht="27"/>
    <row r="18" s="29" customFormat="1" ht="27"/>
    <row r="19" s="29" customFormat="1" ht="27"/>
    <row r="20" s="29" customFormat="1" ht="27"/>
    <row r="21" s="29" customFormat="1" ht="27"/>
    <row r="22" s="29" customFormat="1" ht="27"/>
    <row r="23" s="30" customFormat="1" ht="22.5" spans="1:1">
      <c r="A23" s="30" t="s">
        <v>3</v>
      </c>
    </row>
    <row r="24" s="30" customFormat="1" ht="22.5"/>
    <row r="25" s="30" customFormat="1" ht="22.5" spans="1:1">
      <c r="A25" s="30" t="s">
        <v>4</v>
      </c>
    </row>
  </sheetData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59"/>
  <sheetViews>
    <sheetView showGridLines="0" tabSelected="1" workbookViewId="0">
      <selection activeCell="B1" sqref="B1:J2"/>
    </sheetView>
  </sheetViews>
  <sheetFormatPr defaultColWidth="9" defaultRowHeight="14.25"/>
  <cols>
    <col min="1" max="1" width="9" style="1"/>
    <col min="2" max="2" width="7.25" style="1" customWidth="1"/>
    <col min="3" max="3" width="39.75" style="1" customWidth="1"/>
    <col min="4" max="4" width="8.25" style="1" customWidth="1"/>
    <col min="5" max="5" width="10" style="2" customWidth="1"/>
    <col min="6" max="6" width="10.5" style="3" customWidth="1"/>
    <col min="7" max="7" width="9.125" style="3" customWidth="1"/>
    <col min="8" max="8" width="9" style="3" customWidth="1"/>
    <col min="9" max="9" width="16.875" style="4" customWidth="1"/>
    <col min="10" max="10" width="17.125" style="1" customWidth="1"/>
    <col min="11" max="16384" width="9" style="1"/>
  </cols>
  <sheetData>
    <row r="1" spans="2:10">
      <c r="B1" s="5" t="s">
        <v>5</v>
      </c>
      <c r="C1" s="5"/>
      <c r="D1" s="5"/>
      <c r="E1" s="5"/>
      <c r="F1" s="5"/>
      <c r="G1" s="5"/>
      <c r="H1" s="5"/>
      <c r="I1" s="5"/>
      <c r="J1" s="5"/>
    </row>
    <row r="2" ht="27.75" customHeight="1" spans="2:10">
      <c r="B2" s="5"/>
      <c r="C2" s="5"/>
      <c r="D2" s="5"/>
      <c r="E2" s="5"/>
      <c r="F2" s="5"/>
      <c r="G2" s="5"/>
      <c r="H2" s="5"/>
      <c r="I2" s="5"/>
      <c r="J2" s="5"/>
    </row>
    <row r="3" ht="30" customHeight="1" spans="2:10">
      <c r="B3" s="6" t="s">
        <v>6</v>
      </c>
      <c r="C3" s="6"/>
      <c r="D3" s="6"/>
      <c r="E3" s="6"/>
      <c r="F3" s="6"/>
      <c r="G3" s="6"/>
      <c r="H3" s="6"/>
      <c r="I3" s="6"/>
      <c r="J3" s="6"/>
    </row>
    <row r="4" ht="18.75" customHeight="1" spans="2:10">
      <c r="B4" s="7" t="s">
        <v>7</v>
      </c>
      <c r="C4" s="7" t="s">
        <v>8</v>
      </c>
      <c r="D4" s="7" t="s">
        <v>9</v>
      </c>
      <c r="E4" s="8" t="s">
        <v>10</v>
      </c>
      <c r="F4" s="8" t="s">
        <v>11</v>
      </c>
      <c r="G4" s="7" t="s">
        <v>12</v>
      </c>
      <c r="H4" s="7"/>
      <c r="I4" s="22" t="s">
        <v>13</v>
      </c>
      <c r="J4" s="7" t="s">
        <v>14</v>
      </c>
    </row>
    <row r="5" ht="19.5" customHeight="1" spans="2:10">
      <c r="B5" s="7"/>
      <c r="C5" s="7"/>
      <c r="D5" s="7"/>
      <c r="E5" s="9"/>
      <c r="F5" s="9"/>
      <c r="G5" s="10" t="s">
        <v>15</v>
      </c>
      <c r="H5" s="10" t="s">
        <v>16</v>
      </c>
      <c r="I5" s="22"/>
      <c r="J5" s="7"/>
    </row>
    <row r="6" ht="23.25" customHeight="1" spans="2:10">
      <c r="B6" s="11" t="s">
        <v>17</v>
      </c>
      <c r="C6" s="6" t="s">
        <v>18</v>
      </c>
      <c r="D6" s="12"/>
      <c r="E6" s="13"/>
      <c r="F6" s="14"/>
      <c r="G6" s="14"/>
      <c r="H6" s="14"/>
      <c r="I6" s="23"/>
      <c r="J6" s="24"/>
    </row>
    <row r="7" ht="23.25" customHeight="1" spans="2:10">
      <c r="B7" s="12" t="s">
        <v>19</v>
      </c>
      <c r="C7" s="15" t="s">
        <v>20</v>
      </c>
      <c r="D7" s="16" t="s">
        <v>21</v>
      </c>
      <c r="E7" s="13">
        <v>112.5</v>
      </c>
      <c r="F7" s="14">
        <v>225</v>
      </c>
      <c r="G7" s="14">
        <v>60</v>
      </c>
      <c r="H7" s="14">
        <v>165</v>
      </c>
      <c r="I7" s="25">
        <f>E7*F7</f>
        <v>25312.5</v>
      </c>
      <c r="J7" s="24"/>
    </row>
    <row r="8" ht="23.25" customHeight="1" spans="2:10">
      <c r="B8" s="12" t="s">
        <v>22</v>
      </c>
      <c r="C8" s="15" t="s">
        <v>23</v>
      </c>
      <c r="D8" s="16" t="s">
        <v>21</v>
      </c>
      <c r="E8" s="13">
        <v>440.2</v>
      </c>
      <c r="F8" s="14">
        <v>105</v>
      </c>
      <c r="G8" s="14">
        <v>25</v>
      </c>
      <c r="H8" s="14">
        <v>80</v>
      </c>
      <c r="I8" s="25">
        <f t="shared" ref="I8:I53" si="0">E8*F8</f>
        <v>46221</v>
      </c>
      <c r="J8" s="24"/>
    </row>
    <row r="9" ht="23.25" customHeight="1" spans="2:10">
      <c r="B9" s="12" t="s">
        <v>24</v>
      </c>
      <c r="C9" s="15" t="s">
        <v>25</v>
      </c>
      <c r="D9" s="16" t="s">
        <v>21</v>
      </c>
      <c r="E9" s="13">
        <v>113.96</v>
      </c>
      <c r="F9" s="14">
        <v>70</v>
      </c>
      <c r="G9" s="14">
        <v>18</v>
      </c>
      <c r="H9" s="14">
        <v>52</v>
      </c>
      <c r="I9" s="25">
        <f t="shared" si="0"/>
        <v>7977.2</v>
      </c>
      <c r="J9" s="24"/>
    </row>
    <row r="10" ht="23.25" customHeight="1" spans="2:10">
      <c r="B10" s="12" t="s">
        <v>26</v>
      </c>
      <c r="C10" s="15" t="s">
        <v>27</v>
      </c>
      <c r="D10" s="16" t="s">
        <v>21</v>
      </c>
      <c r="E10" s="13">
        <v>80.08</v>
      </c>
      <c r="F10" s="14">
        <v>80</v>
      </c>
      <c r="G10" s="14">
        <v>18</v>
      </c>
      <c r="H10" s="14">
        <v>62</v>
      </c>
      <c r="I10" s="25">
        <f t="shared" si="0"/>
        <v>6406.4</v>
      </c>
      <c r="J10" s="24"/>
    </row>
    <row r="11" ht="23.25" customHeight="1" spans="2:10">
      <c r="B11" s="12" t="s">
        <v>28</v>
      </c>
      <c r="C11" s="15" t="s">
        <v>29</v>
      </c>
      <c r="D11" s="16" t="s">
        <v>21</v>
      </c>
      <c r="E11" s="13">
        <v>1205.82</v>
      </c>
      <c r="F11" s="14">
        <v>130</v>
      </c>
      <c r="G11" s="14">
        <v>15</v>
      </c>
      <c r="H11" s="14">
        <v>115</v>
      </c>
      <c r="I11" s="25">
        <f t="shared" si="0"/>
        <v>156756.6</v>
      </c>
      <c r="J11" s="24"/>
    </row>
    <row r="12" ht="23.25" customHeight="1" spans="2:10">
      <c r="B12" s="12" t="s">
        <v>30</v>
      </c>
      <c r="C12" s="15" t="s">
        <v>31</v>
      </c>
      <c r="D12" s="16" t="s">
        <v>21</v>
      </c>
      <c r="E12" s="13">
        <v>1205.82</v>
      </c>
      <c r="F12" s="14">
        <v>25</v>
      </c>
      <c r="G12" s="14">
        <v>8</v>
      </c>
      <c r="H12" s="14">
        <v>17</v>
      </c>
      <c r="I12" s="25">
        <f t="shared" si="0"/>
        <v>30145.5</v>
      </c>
      <c r="J12" s="24"/>
    </row>
    <row r="13" ht="23.25" customHeight="1" spans="2:10">
      <c r="B13" s="12" t="s">
        <v>32</v>
      </c>
      <c r="C13" s="15" t="s">
        <v>33</v>
      </c>
      <c r="D13" s="16" t="s">
        <v>21</v>
      </c>
      <c r="E13" s="13">
        <v>103.19</v>
      </c>
      <c r="F13" s="14">
        <v>63</v>
      </c>
      <c r="G13" s="14">
        <v>18</v>
      </c>
      <c r="H13" s="14">
        <v>45</v>
      </c>
      <c r="I13" s="25">
        <f t="shared" si="0"/>
        <v>6500.97</v>
      </c>
      <c r="J13" s="24"/>
    </row>
    <row r="14" ht="23.25" customHeight="1" spans="2:10">
      <c r="B14" s="12" t="s">
        <v>34</v>
      </c>
      <c r="C14" s="15" t="s">
        <v>35</v>
      </c>
      <c r="D14" s="16" t="s">
        <v>21</v>
      </c>
      <c r="E14" s="13">
        <v>292.58</v>
      </c>
      <c r="F14" s="14">
        <v>110</v>
      </c>
      <c r="G14" s="14">
        <v>25</v>
      </c>
      <c r="H14" s="14">
        <v>85</v>
      </c>
      <c r="I14" s="25">
        <f t="shared" si="0"/>
        <v>32183.8</v>
      </c>
      <c r="J14" s="24"/>
    </row>
    <row r="15" ht="23.25" customHeight="1" spans="2:10">
      <c r="B15" s="12" t="s">
        <v>36</v>
      </c>
      <c r="C15" s="15" t="s">
        <v>37</v>
      </c>
      <c r="D15" s="16" t="s">
        <v>21</v>
      </c>
      <c r="E15" s="13">
        <v>40.57</v>
      </c>
      <c r="F15" s="14">
        <v>97</v>
      </c>
      <c r="G15" s="14">
        <v>22</v>
      </c>
      <c r="H15" s="14">
        <v>75</v>
      </c>
      <c r="I15" s="25">
        <f t="shared" si="0"/>
        <v>3935.29</v>
      </c>
      <c r="J15" s="24"/>
    </row>
    <row r="16" ht="23.25" customHeight="1" spans="2:10">
      <c r="B16" s="12" t="s">
        <v>38</v>
      </c>
      <c r="C16" s="15" t="s">
        <v>39</v>
      </c>
      <c r="D16" s="16" t="s">
        <v>21</v>
      </c>
      <c r="E16" s="13">
        <v>41.16</v>
      </c>
      <c r="F16" s="14">
        <v>65</v>
      </c>
      <c r="G16" s="14">
        <v>15</v>
      </c>
      <c r="H16" s="14">
        <v>40</v>
      </c>
      <c r="I16" s="25">
        <f t="shared" si="0"/>
        <v>2675.4</v>
      </c>
      <c r="J16" s="24"/>
    </row>
    <row r="17" ht="23.25" customHeight="1" spans="2:10">
      <c r="B17" s="12" t="s">
        <v>40</v>
      </c>
      <c r="C17" s="15" t="s">
        <v>41</v>
      </c>
      <c r="D17" s="16" t="s">
        <v>21</v>
      </c>
      <c r="E17" s="13">
        <v>105</v>
      </c>
      <c r="F17" s="14">
        <v>60</v>
      </c>
      <c r="G17" s="14">
        <v>25</v>
      </c>
      <c r="H17" s="14">
        <v>35</v>
      </c>
      <c r="I17" s="25">
        <f t="shared" si="0"/>
        <v>6300</v>
      </c>
      <c r="J17" s="24"/>
    </row>
    <row r="18" ht="23.25" customHeight="1" spans="2:10">
      <c r="B18" s="12" t="s">
        <v>42</v>
      </c>
      <c r="C18" s="15" t="s">
        <v>43</v>
      </c>
      <c r="D18" s="16" t="s">
        <v>21</v>
      </c>
      <c r="E18" s="13">
        <v>182.49</v>
      </c>
      <c r="F18" s="14">
        <v>90</v>
      </c>
      <c r="G18" s="14">
        <v>18</v>
      </c>
      <c r="H18" s="14">
        <v>75</v>
      </c>
      <c r="I18" s="25">
        <f t="shared" si="0"/>
        <v>16424.1</v>
      </c>
      <c r="J18" s="24"/>
    </row>
    <row r="19" ht="23.25" customHeight="1" spans="2:10">
      <c r="B19" s="12" t="s">
        <v>44</v>
      </c>
      <c r="C19" s="15" t="s">
        <v>45</v>
      </c>
      <c r="D19" s="12" t="s">
        <v>46</v>
      </c>
      <c r="E19" s="13">
        <v>159</v>
      </c>
      <c r="F19" s="14">
        <v>140</v>
      </c>
      <c r="G19" s="14">
        <v>20</v>
      </c>
      <c r="H19" s="14">
        <v>120</v>
      </c>
      <c r="I19" s="25">
        <f t="shared" si="0"/>
        <v>22260</v>
      </c>
      <c r="J19" s="24"/>
    </row>
    <row r="20" ht="23.25" customHeight="1" spans="2:10">
      <c r="B20" s="12" t="s">
        <v>47</v>
      </c>
      <c r="C20" s="15" t="s">
        <v>48</v>
      </c>
      <c r="D20" s="16" t="s">
        <v>21</v>
      </c>
      <c r="E20" s="13">
        <v>191.5</v>
      </c>
      <c r="F20" s="14">
        <v>55</v>
      </c>
      <c r="G20" s="14">
        <v>15</v>
      </c>
      <c r="H20" s="14">
        <v>40</v>
      </c>
      <c r="I20" s="25">
        <f t="shared" si="0"/>
        <v>10532.5</v>
      </c>
      <c r="J20" s="24"/>
    </row>
    <row r="21" ht="23.25" customHeight="1" spans="2:10">
      <c r="B21" s="12" t="s">
        <v>49</v>
      </c>
      <c r="C21" s="15" t="s">
        <v>50</v>
      </c>
      <c r="D21" s="16" t="s">
        <v>21</v>
      </c>
      <c r="E21" s="13">
        <v>364.98</v>
      </c>
      <c r="F21" s="14">
        <v>135</v>
      </c>
      <c r="G21" s="14">
        <v>15</v>
      </c>
      <c r="H21" s="14">
        <v>120</v>
      </c>
      <c r="I21" s="25">
        <f t="shared" si="0"/>
        <v>49272.3</v>
      </c>
      <c r="J21" s="24"/>
    </row>
    <row r="22" ht="23.25" customHeight="1" spans="2:10">
      <c r="B22" s="12" t="s">
        <v>51</v>
      </c>
      <c r="C22" s="15" t="s">
        <v>52</v>
      </c>
      <c r="D22" s="16" t="s">
        <v>21</v>
      </c>
      <c r="E22" s="13">
        <v>364.98</v>
      </c>
      <c r="F22" s="14">
        <v>25</v>
      </c>
      <c r="G22" s="14">
        <v>8</v>
      </c>
      <c r="H22" s="14">
        <v>17</v>
      </c>
      <c r="I22" s="25">
        <f t="shared" si="0"/>
        <v>9124.5</v>
      </c>
      <c r="J22" s="24"/>
    </row>
    <row r="23" ht="23.25" customHeight="1" spans="2:10">
      <c r="B23" s="12" t="s">
        <v>53</v>
      </c>
      <c r="C23" s="15" t="s">
        <v>54</v>
      </c>
      <c r="D23" s="16" t="s">
        <v>21</v>
      </c>
      <c r="E23" s="13">
        <v>42.5</v>
      </c>
      <c r="F23" s="14">
        <v>85</v>
      </c>
      <c r="G23" s="14">
        <v>20</v>
      </c>
      <c r="H23" s="14">
        <v>65</v>
      </c>
      <c r="I23" s="25">
        <f t="shared" si="0"/>
        <v>3612.5</v>
      </c>
      <c r="J23" s="24"/>
    </row>
    <row r="24" ht="23.25" customHeight="1" spans="2:10">
      <c r="B24" s="11" t="s">
        <v>55</v>
      </c>
      <c r="C24" s="6" t="s">
        <v>56</v>
      </c>
      <c r="D24" s="12"/>
      <c r="E24" s="13"/>
      <c r="F24" s="14"/>
      <c r="G24" s="14"/>
      <c r="H24" s="14"/>
      <c r="I24" s="25">
        <f t="shared" si="0"/>
        <v>0</v>
      </c>
      <c r="J24" s="24"/>
    </row>
    <row r="25" ht="23.25" customHeight="1" spans="2:10">
      <c r="B25" s="12" t="s">
        <v>19</v>
      </c>
      <c r="C25" s="15" t="s">
        <v>57</v>
      </c>
      <c r="D25" s="16" t="s">
        <v>21</v>
      </c>
      <c r="E25" s="13">
        <v>245</v>
      </c>
      <c r="F25" s="14">
        <v>115</v>
      </c>
      <c r="G25" s="14">
        <v>35</v>
      </c>
      <c r="H25" s="14">
        <v>80</v>
      </c>
      <c r="I25" s="25">
        <f t="shared" si="0"/>
        <v>28175</v>
      </c>
      <c r="J25" s="24"/>
    </row>
    <row r="26" ht="23.25" customHeight="1" spans="2:10">
      <c r="B26" s="12" t="s">
        <v>22</v>
      </c>
      <c r="C26" s="15" t="s">
        <v>58</v>
      </c>
      <c r="D26" s="16" t="s">
        <v>21</v>
      </c>
      <c r="E26" s="13">
        <v>560</v>
      </c>
      <c r="F26" s="14">
        <v>35</v>
      </c>
      <c r="G26" s="14">
        <v>15</v>
      </c>
      <c r="H26" s="14">
        <v>20</v>
      </c>
      <c r="I26" s="25">
        <f t="shared" si="0"/>
        <v>19600</v>
      </c>
      <c r="J26" s="24"/>
    </row>
    <row r="27" ht="23.25" customHeight="1" spans="2:10">
      <c r="B27" s="12" t="s">
        <v>24</v>
      </c>
      <c r="C27" s="15" t="s">
        <v>59</v>
      </c>
      <c r="D27" s="16" t="s">
        <v>21</v>
      </c>
      <c r="E27" s="13">
        <v>1852.98</v>
      </c>
      <c r="F27" s="14">
        <v>27</v>
      </c>
      <c r="G27" s="14">
        <v>15</v>
      </c>
      <c r="H27" s="14">
        <v>12</v>
      </c>
      <c r="I27" s="25">
        <f t="shared" si="0"/>
        <v>50030.46</v>
      </c>
      <c r="J27" s="24"/>
    </row>
    <row r="28" ht="23.25" customHeight="1" spans="2:10">
      <c r="B28" s="12" t="s">
        <v>26</v>
      </c>
      <c r="C28" s="15" t="s">
        <v>60</v>
      </c>
      <c r="D28" s="16" t="s">
        <v>21</v>
      </c>
      <c r="E28" s="13">
        <v>364.98</v>
      </c>
      <c r="F28" s="14">
        <v>115</v>
      </c>
      <c r="G28" s="14">
        <v>35</v>
      </c>
      <c r="H28" s="14">
        <v>80</v>
      </c>
      <c r="I28" s="25">
        <f t="shared" si="0"/>
        <v>41972.7</v>
      </c>
      <c r="J28" s="24"/>
    </row>
    <row r="29" ht="23.25" customHeight="1" spans="2:10">
      <c r="B29" s="12" t="s">
        <v>28</v>
      </c>
      <c r="C29" s="15" t="s">
        <v>61</v>
      </c>
      <c r="D29" s="16" t="s">
        <v>21</v>
      </c>
      <c r="E29" s="13">
        <v>404.78</v>
      </c>
      <c r="F29" s="14">
        <v>35</v>
      </c>
      <c r="G29" s="14">
        <v>13</v>
      </c>
      <c r="H29" s="14">
        <v>22</v>
      </c>
      <c r="I29" s="25">
        <f t="shared" si="0"/>
        <v>14167.3</v>
      </c>
      <c r="J29" s="24"/>
    </row>
    <row r="30" ht="23.25" customHeight="1" spans="2:10">
      <c r="B30" s="12" t="s">
        <v>30</v>
      </c>
      <c r="C30" s="15" t="s">
        <v>62</v>
      </c>
      <c r="D30" s="16" t="s">
        <v>21</v>
      </c>
      <c r="E30" s="13">
        <v>236.24</v>
      </c>
      <c r="F30" s="14">
        <v>85</v>
      </c>
      <c r="G30" s="14">
        <v>10</v>
      </c>
      <c r="H30" s="14">
        <v>75</v>
      </c>
      <c r="I30" s="25">
        <f t="shared" si="0"/>
        <v>20080.4</v>
      </c>
      <c r="J30" s="24"/>
    </row>
    <row r="31" ht="23.25" customHeight="1" spans="2:10">
      <c r="B31" s="12" t="s">
        <v>32</v>
      </c>
      <c r="C31" s="15" t="s">
        <v>63</v>
      </c>
      <c r="D31" s="16" t="s">
        <v>21</v>
      </c>
      <c r="E31" s="13">
        <v>162.88</v>
      </c>
      <c r="F31" s="14">
        <v>75</v>
      </c>
      <c r="G31" s="14">
        <v>12</v>
      </c>
      <c r="H31" s="14">
        <v>63</v>
      </c>
      <c r="I31" s="25">
        <f t="shared" si="0"/>
        <v>12216</v>
      </c>
      <c r="J31" s="24"/>
    </row>
    <row r="32" ht="23.25" customHeight="1" spans="2:10">
      <c r="B32" s="11" t="s">
        <v>64</v>
      </c>
      <c r="C32" s="6" t="s">
        <v>65</v>
      </c>
      <c r="D32" s="12"/>
      <c r="E32" s="13"/>
      <c r="F32" s="14"/>
      <c r="G32" s="14"/>
      <c r="H32" s="14"/>
      <c r="I32" s="25">
        <f t="shared" si="0"/>
        <v>0</v>
      </c>
      <c r="J32" s="24"/>
    </row>
    <row r="33" ht="23.25" customHeight="1" spans="2:10">
      <c r="B33" s="12" t="s">
        <v>19</v>
      </c>
      <c r="C33" s="15" t="s">
        <v>66</v>
      </c>
      <c r="D33" s="12" t="s">
        <v>67</v>
      </c>
      <c r="E33" s="13">
        <v>45</v>
      </c>
      <c r="F33" s="14">
        <v>880</v>
      </c>
      <c r="G33" s="14">
        <v>180</v>
      </c>
      <c r="H33" s="14">
        <v>700</v>
      </c>
      <c r="I33" s="25">
        <f t="shared" si="0"/>
        <v>39600</v>
      </c>
      <c r="J33" s="24"/>
    </row>
    <row r="34" ht="23.25" customHeight="1" spans="2:10">
      <c r="B34" s="12" t="s">
        <v>22</v>
      </c>
      <c r="C34" s="15" t="s">
        <v>68</v>
      </c>
      <c r="D34" s="12" t="s">
        <v>67</v>
      </c>
      <c r="E34" s="13">
        <v>36</v>
      </c>
      <c r="F34" s="14">
        <v>1200</v>
      </c>
      <c r="G34" s="14">
        <v>220</v>
      </c>
      <c r="H34" s="14">
        <v>980</v>
      </c>
      <c r="I34" s="25">
        <f t="shared" si="0"/>
        <v>43200</v>
      </c>
      <c r="J34" s="24"/>
    </row>
    <row r="35" ht="23.25" customHeight="1" spans="2:10">
      <c r="B35" s="12" t="s">
        <v>24</v>
      </c>
      <c r="C35" s="15" t="s">
        <v>69</v>
      </c>
      <c r="D35" s="12" t="s">
        <v>67</v>
      </c>
      <c r="E35" s="13">
        <v>16</v>
      </c>
      <c r="F35" s="14">
        <v>750</v>
      </c>
      <c r="G35" s="14">
        <v>150</v>
      </c>
      <c r="H35" s="14">
        <v>600</v>
      </c>
      <c r="I35" s="25">
        <f t="shared" si="0"/>
        <v>12000</v>
      </c>
      <c r="J35" s="24"/>
    </row>
    <row r="36" ht="23.25" customHeight="1" spans="2:10">
      <c r="B36" s="12" t="s">
        <v>26</v>
      </c>
      <c r="C36" s="15" t="s">
        <v>70</v>
      </c>
      <c r="D36" s="16" t="s">
        <v>21</v>
      </c>
      <c r="E36" s="13">
        <v>1787.94</v>
      </c>
      <c r="F36" s="14">
        <v>120</v>
      </c>
      <c r="G36" s="14">
        <v>35</v>
      </c>
      <c r="H36" s="14">
        <v>85</v>
      </c>
      <c r="I36" s="25">
        <f t="shared" si="0"/>
        <v>214552.8</v>
      </c>
      <c r="J36" s="24"/>
    </row>
    <row r="37" ht="23.25" customHeight="1" spans="2:10">
      <c r="B37" s="12" t="s">
        <v>28</v>
      </c>
      <c r="C37" s="15" t="s">
        <v>71</v>
      </c>
      <c r="D37" s="16" t="s">
        <v>21</v>
      </c>
      <c r="E37" s="13">
        <v>378.4</v>
      </c>
      <c r="F37" s="14">
        <v>120</v>
      </c>
      <c r="G37" s="14">
        <v>35</v>
      </c>
      <c r="H37" s="14">
        <v>85</v>
      </c>
      <c r="I37" s="25">
        <f t="shared" si="0"/>
        <v>45408</v>
      </c>
      <c r="J37" s="24"/>
    </row>
    <row r="38" ht="23.25" customHeight="1" spans="2:10">
      <c r="B38" s="12" t="s">
        <v>30</v>
      </c>
      <c r="C38" s="15" t="s">
        <v>72</v>
      </c>
      <c r="D38" s="16" t="s">
        <v>21</v>
      </c>
      <c r="E38" s="13">
        <v>2647.7</v>
      </c>
      <c r="F38" s="14">
        <v>35</v>
      </c>
      <c r="G38" s="14">
        <v>15</v>
      </c>
      <c r="H38" s="14">
        <v>20</v>
      </c>
      <c r="I38" s="25">
        <f t="shared" si="0"/>
        <v>92669.5</v>
      </c>
      <c r="J38" s="24"/>
    </row>
    <row r="39" ht="23.25" customHeight="1" spans="2:10">
      <c r="B39" s="12" t="s">
        <v>32</v>
      </c>
      <c r="C39" s="15" t="s">
        <v>73</v>
      </c>
      <c r="D39" s="16" t="s">
        <v>21</v>
      </c>
      <c r="E39" s="13">
        <v>570.966</v>
      </c>
      <c r="F39" s="14">
        <v>35</v>
      </c>
      <c r="G39" s="14">
        <v>15</v>
      </c>
      <c r="H39" s="14">
        <v>20</v>
      </c>
      <c r="I39" s="25">
        <f t="shared" si="0"/>
        <v>19983.81</v>
      </c>
      <c r="J39" s="24"/>
    </row>
    <row r="40" ht="23.25" customHeight="1" spans="2:10">
      <c r="B40" s="12" t="s">
        <v>34</v>
      </c>
      <c r="C40" s="15" t="s">
        <v>74</v>
      </c>
      <c r="D40" s="16" t="s">
        <v>21</v>
      </c>
      <c r="E40" s="13">
        <v>641.78</v>
      </c>
      <c r="F40" s="14">
        <v>70</v>
      </c>
      <c r="G40" s="14">
        <v>15</v>
      </c>
      <c r="H40" s="14">
        <v>55</v>
      </c>
      <c r="I40" s="25">
        <f t="shared" si="0"/>
        <v>44924.6</v>
      </c>
      <c r="J40" s="24"/>
    </row>
    <row r="41" ht="23.25" customHeight="1" spans="2:10">
      <c r="B41" s="12" t="s">
        <v>36</v>
      </c>
      <c r="C41" s="15" t="s">
        <v>75</v>
      </c>
      <c r="D41" s="16" t="s">
        <v>21</v>
      </c>
      <c r="E41" s="13">
        <v>158.07</v>
      </c>
      <c r="F41" s="14">
        <v>85</v>
      </c>
      <c r="G41" s="14">
        <v>25</v>
      </c>
      <c r="H41" s="14">
        <v>60</v>
      </c>
      <c r="I41" s="25">
        <f t="shared" si="0"/>
        <v>13435.95</v>
      </c>
      <c r="J41" s="24"/>
    </row>
    <row r="42" ht="23.25" customHeight="1" spans="2:10">
      <c r="B42" s="12" t="s">
        <v>38</v>
      </c>
      <c r="C42" s="15" t="s">
        <v>76</v>
      </c>
      <c r="D42" s="16" t="s">
        <v>21</v>
      </c>
      <c r="E42" s="13">
        <v>857.24</v>
      </c>
      <c r="F42" s="14">
        <v>27</v>
      </c>
      <c r="G42" s="14">
        <v>15</v>
      </c>
      <c r="H42" s="14">
        <v>12</v>
      </c>
      <c r="I42" s="25">
        <f t="shared" si="0"/>
        <v>23145.48</v>
      </c>
      <c r="J42" s="24"/>
    </row>
    <row r="43" ht="23.25" customHeight="1" spans="2:10">
      <c r="B43" s="11" t="s">
        <v>77</v>
      </c>
      <c r="C43" s="6" t="s">
        <v>78</v>
      </c>
      <c r="D43" s="12"/>
      <c r="E43" s="13"/>
      <c r="F43" s="14"/>
      <c r="G43" s="14"/>
      <c r="H43" s="14"/>
      <c r="I43" s="25">
        <f t="shared" si="0"/>
        <v>0</v>
      </c>
      <c r="J43" s="24"/>
    </row>
    <row r="44" ht="23.25" customHeight="1" spans="2:10">
      <c r="B44" s="12" t="s">
        <v>19</v>
      </c>
      <c r="C44" s="15" t="s">
        <v>79</v>
      </c>
      <c r="D44" s="16" t="s">
        <v>21</v>
      </c>
      <c r="E44" s="13">
        <v>2977.98</v>
      </c>
      <c r="F44" s="14">
        <v>55</v>
      </c>
      <c r="G44" s="14">
        <v>20</v>
      </c>
      <c r="H44" s="14">
        <v>35</v>
      </c>
      <c r="I44" s="25">
        <f t="shared" si="0"/>
        <v>163788.9</v>
      </c>
      <c r="J44" s="24"/>
    </row>
    <row r="45" ht="23.25" customHeight="1" spans="2:10">
      <c r="B45" s="12" t="s">
        <v>22</v>
      </c>
      <c r="C45" s="15" t="s">
        <v>80</v>
      </c>
      <c r="D45" s="16" t="s">
        <v>21</v>
      </c>
      <c r="E45" s="13">
        <v>405.13</v>
      </c>
      <c r="F45" s="14">
        <v>35</v>
      </c>
      <c r="G45" s="14">
        <v>15</v>
      </c>
      <c r="H45" s="14">
        <v>20</v>
      </c>
      <c r="I45" s="25">
        <f t="shared" si="0"/>
        <v>14179.55</v>
      </c>
      <c r="J45" s="24"/>
    </row>
    <row r="46" ht="23.25" customHeight="1" spans="2:10">
      <c r="B46" s="12" t="s">
        <v>24</v>
      </c>
      <c r="C46" s="15" t="s">
        <v>81</v>
      </c>
      <c r="D46" s="12" t="s">
        <v>82</v>
      </c>
      <c r="E46" s="13">
        <v>280</v>
      </c>
      <c r="F46" s="14">
        <v>135</v>
      </c>
      <c r="G46" s="14">
        <v>6</v>
      </c>
      <c r="H46" s="14">
        <v>129</v>
      </c>
      <c r="I46" s="25">
        <f t="shared" si="0"/>
        <v>37800</v>
      </c>
      <c r="J46" s="24"/>
    </row>
    <row r="47" ht="23.25" customHeight="1" spans="2:10">
      <c r="B47" s="12" t="s">
        <v>26</v>
      </c>
      <c r="C47" s="15" t="s">
        <v>83</v>
      </c>
      <c r="D47" s="16" t="s">
        <v>21</v>
      </c>
      <c r="E47" s="13">
        <v>150</v>
      </c>
      <c r="F47" s="14">
        <v>15</v>
      </c>
      <c r="G47" s="14">
        <v>2</v>
      </c>
      <c r="H47" s="14">
        <v>13</v>
      </c>
      <c r="I47" s="25">
        <f t="shared" si="0"/>
        <v>2250</v>
      </c>
      <c r="J47" s="24"/>
    </row>
    <row r="48" ht="23.25" customHeight="1" spans="2:10">
      <c r="B48" s="12" t="s">
        <v>28</v>
      </c>
      <c r="C48" s="15" t="s">
        <v>84</v>
      </c>
      <c r="D48" s="12" t="s">
        <v>82</v>
      </c>
      <c r="E48" s="13">
        <v>120</v>
      </c>
      <c r="F48" s="14">
        <v>61</v>
      </c>
      <c r="G48" s="14">
        <v>6</v>
      </c>
      <c r="H48" s="14">
        <v>55</v>
      </c>
      <c r="I48" s="25">
        <f t="shared" si="0"/>
        <v>7320</v>
      </c>
      <c r="J48" s="24"/>
    </row>
    <row r="49" ht="23.25" customHeight="1" spans="2:10">
      <c r="B49" s="12" t="s">
        <v>30</v>
      </c>
      <c r="C49" s="15" t="s">
        <v>85</v>
      </c>
      <c r="D49" s="12" t="s">
        <v>86</v>
      </c>
      <c r="E49" s="13">
        <v>240</v>
      </c>
      <c r="F49" s="14">
        <v>40</v>
      </c>
      <c r="G49" s="14">
        <v>5</v>
      </c>
      <c r="H49" s="14">
        <v>35</v>
      </c>
      <c r="I49" s="25">
        <f t="shared" si="0"/>
        <v>9600</v>
      </c>
      <c r="J49" s="24"/>
    </row>
    <row r="50" ht="23.25" customHeight="1" spans="2:10">
      <c r="B50" s="12" t="s">
        <v>32</v>
      </c>
      <c r="C50" s="15" t="s">
        <v>87</v>
      </c>
      <c r="D50" s="12" t="s">
        <v>67</v>
      </c>
      <c r="E50" s="13">
        <v>12</v>
      </c>
      <c r="F50" s="14">
        <v>80</v>
      </c>
      <c r="G50" s="14">
        <v>20</v>
      </c>
      <c r="H50" s="14">
        <v>60</v>
      </c>
      <c r="I50" s="25">
        <f t="shared" si="0"/>
        <v>960</v>
      </c>
      <c r="J50" s="24"/>
    </row>
    <row r="51" ht="23.25" customHeight="1" spans="2:10">
      <c r="B51" s="12" t="s">
        <v>34</v>
      </c>
      <c r="C51" s="15" t="s">
        <v>88</v>
      </c>
      <c r="D51" s="12" t="s">
        <v>67</v>
      </c>
      <c r="E51" s="13">
        <v>120</v>
      </c>
      <c r="F51" s="14">
        <v>85</v>
      </c>
      <c r="G51" s="14">
        <v>20</v>
      </c>
      <c r="H51" s="14">
        <v>65</v>
      </c>
      <c r="I51" s="25">
        <f t="shared" si="0"/>
        <v>10200</v>
      </c>
      <c r="J51" s="24"/>
    </row>
    <row r="52" ht="23.25" customHeight="1" spans="2:10">
      <c r="B52" s="12" t="s">
        <v>36</v>
      </c>
      <c r="C52" s="15" t="s">
        <v>89</v>
      </c>
      <c r="D52" s="12" t="s">
        <v>67</v>
      </c>
      <c r="E52" s="13">
        <v>10</v>
      </c>
      <c r="F52" s="14">
        <v>550</v>
      </c>
      <c r="G52" s="14">
        <v>100</v>
      </c>
      <c r="H52" s="14">
        <v>450</v>
      </c>
      <c r="I52" s="25">
        <f t="shared" si="0"/>
        <v>5500</v>
      </c>
      <c r="J52" s="24"/>
    </row>
    <row r="53" ht="23.25" customHeight="1" spans="2:10">
      <c r="B53" s="12" t="s">
        <v>38</v>
      </c>
      <c r="C53" s="15" t="s">
        <v>90</v>
      </c>
      <c r="D53" s="12" t="s">
        <v>67</v>
      </c>
      <c r="E53" s="13">
        <v>24</v>
      </c>
      <c r="F53" s="14">
        <v>480</v>
      </c>
      <c r="G53" s="14">
        <v>80</v>
      </c>
      <c r="H53" s="14">
        <v>400</v>
      </c>
      <c r="I53" s="25">
        <f t="shared" si="0"/>
        <v>11520</v>
      </c>
      <c r="J53" s="24"/>
    </row>
    <row r="54" ht="23.25" customHeight="1" spans="2:10">
      <c r="B54" s="12" t="s">
        <v>91</v>
      </c>
      <c r="C54" s="15" t="s">
        <v>13</v>
      </c>
      <c r="D54" s="12"/>
      <c r="E54" s="13"/>
      <c r="F54" s="14"/>
      <c r="G54" s="14"/>
      <c r="H54" s="14"/>
      <c r="I54" s="25">
        <f>SUM(I7:I53)</f>
        <v>1433921.01</v>
      </c>
      <c r="J54" s="24"/>
    </row>
    <row r="55" ht="23.25" customHeight="1" spans="2:10">
      <c r="B55" s="17" t="s">
        <v>92</v>
      </c>
      <c r="C55" s="18" t="s">
        <v>93</v>
      </c>
      <c r="D55" s="18"/>
      <c r="E55" s="18"/>
      <c r="F55" s="18"/>
      <c r="G55" s="18"/>
      <c r="H55" s="18"/>
      <c r="I55" s="25">
        <f>I54*12%</f>
        <v>172070.5212</v>
      </c>
      <c r="J55" s="24"/>
    </row>
    <row r="56" ht="23.25" customHeight="1" spans="2:10">
      <c r="B56" s="17" t="s">
        <v>94</v>
      </c>
      <c r="C56" s="18" t="s">
        <v>95</v>
      </c>
      <c r="D56" s="18"/>
      <c r="E56" s="18"/>
      <c r="F56" s="18"/>
      <c r="G56" s="18"/>
      <c r="H56" s="18"/>
      <c r="I56" s="25">
        <f>(I54+I55)*10%</f>
        <v>160599.15312</v>
      </c>
      <c r="J56" s="24"/>
    </row>
    <row r="57" ht="23.25" customHeight="1" spans="2:10">
      <c r="B57" s="17" t="s">
        <v>96</v>
      </c>
      <c r="C57" s="19" t="s">
        <v>97</v>
      </c>
      <c r="D57" s="19"/>
      <c r="E57" s="19"/>
      <c r="F57" s="19"/>
      <c r="G57" s="19"/>
      <c r="H57" s="19"/>
      <c r="I57" s="25">
        <f>(I54+I55+I56)*5.361%</f>
        <v>94706.9265863952</v>
      </c>
      <c r="J57" s="24"/>
    </row>
    <row r="58" ht="23.25" customHeight="1" spans="2:10">
      <c r="B58" s="17" t="s">
        <v>98</v>
      </c>
      <c r="C58" s="19" t="s">
        <v>99</v>
      </c>
      <c r="D58" s="19"/>
      <c r="E58" s="19"/>
      <c r="F58" s="19"/>
      <c r="G58" s="19"/>
      <c r="H58" s="19"/>
      <c r="I58" s="26">
        <f>I54+I55+I56+I57</f>
        <v>1861297.6109064</v>
      </c>
      <c r="J58" s="24"/>
    </row>
    <row r="59" ht="23.25" customHeight="1" spans="2:10">
      <c r="B59" s="20"/>
      <c r="C59" s="21" t="s">
        <v>100</v>
      </c>
      <c r="D59" s="21"/>
      <c r="E59" s="21"/>
      <c r="F59" s="21"/>
      <c r="G59" s="21"/>
      <c r="H59" s="21"/>
      <c r="I59" s="27"/>
      <c r="J59" s="24"/>
    </row>
  </sheetData>
  <mergeCells count="15">
    <mergeCell ref="B3:J3"/>
    <mergeCell ref="G4:H4"/>
    <mergeCell ref="C55:H55"/>
    <mergeCell ref="C56:H56"/>
    <mergeCell ref="C57:H57"/>
    <mergeCell ref="C58:H58"/>
    <mergeCell ref="C59:H59"/>
    <mergeCell ref="B4:B5"/>
    <mergeCell ref="C4:C5"/>
    <mergeCell ref="D4:D5"/>
    <mergeCell ref="E4:E5"/>
    <mergeCell ref="F4:F5"/>
    <mergeCell ref="I4:I5"/>
    <mergeCell ref="J4:J5"/>
    <mergeCell ref="B1:J2"/>
  </mergeCells>
  <printOptions horizontalCentered="1"/>
  <pageMargins left="0.590551181102362" right="0.196850393700787" top="0.76" bottom="0.87" header="0.23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预算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2020-04-29T05:40:00Z</dcterms:created>
  <dcterms:modified xsi:type="dcterms:W3CDTF">2020-04-29T05:50:35Z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