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820" windowHeight="1230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<sst xmlns="http://schemas.openxmlformats.org/spreadsheetml/2006/main" count="167" uniqueCount="147">
  <si>
    <t>光伏组件发电项目产能预估报告书</t>
  </si>
  <si>
    <t>报告编号</t>
  </si>
  <si>
    <t>报告日期</t>
  </si>
  <si>
    <t>场地信息</t>
  </si>
  <si>
    <t>地点</t>
  </si>
  <si>
    <t>安阳</t>
  </si>
  <si>
    <t>经纬度</t>
  </si>
  <si>
    <t>36°6′ 114°21′</t>
  </si>
  <si>
    <t>水平面总辐照量</t>
  </si>
  <si>
    <t>4702.03 MJ/m²/年</t>
  </si>
  <si>
    <t>光伏系统信息</t>
  </si>
  <si>
    <t>组件类型</t>
  </si>
  <si>
    <t>多晶硅</t>
  </si>
  <si>
    <t>峰值功率</t>
  </si>
  <si>
    <t>255Wp</t>
  </si>
  <si>
    <t>组件数量</t>
  </si>
  <si>
    <t>系统容量</t>
  </si>
  <si>
    <t>98.9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</si>
  <si>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</si>
  <si>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</si>
  <si>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</si>
  <si>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</si>
  <si>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</si>
  <si>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</si>
  <si>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</si>
  <si>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</si>
  <si>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</si>
  <si>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</si>
  <si>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</si>
  <si>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</si>
  <si>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</si>
  <si>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</si>
  <si>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</si>
  <si>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</si>
  <si>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</si>
  <si>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</si>
  <si>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</si>
  <si>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</si>
  <si>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</si>
  <si>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</si>
  <si>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</si>
  <si>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</si>
  <si>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</si>
  <si>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</si>
  <si>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</si>
  <si>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</si>
  <si>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</si>
  <si>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</si>
  <si>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</si>
  <si>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</si>
  <si>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</si>
  <si>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</si>
  <si>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</si>
  <si>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</si>
  <si>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</si>
  <si>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</si>
  <si>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</si>
  <si>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</si>
  <si>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</si>
  <si>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</si>
  <si>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</si>
  <si>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</si>
  <si>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</si>
  <si>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</si>
  <si>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25737小时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</si>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</sst>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  <font>
      <sz val="12"/>
      <name val="Tahoma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70.8</c:v>
                </c:pt>
                <c:pt idx="1">
                  <c:v>82.6</c:v>
                </c:pt>
                <c:pt idx="2">
                  <c:v>124</c:v>
                </c:pt>
                <c:pt idx="3">
                  <c:v>140.8</c:v>
                </c:pt>
                <c:pt idx="4">
                  <c:v>155</c:v>
                </c:pt>
                <c:pt idx="5">
                  <c:v>146.1</c:v>
                </c:pt>
                <c:pt idx="6">
                  <c:v>135</c:v>
                </c:pt>
                <c:pt idx="7">
                  <c:v>120.4</c:v>
                </c:pt>
                <c:pt idx="8">
                  <c:v>110.3</c:v>
                </c:pt>
                <c:pt idx="9">
                  <c:v>94.1</c:v>
                </c:pt>
                <c:pt idx="10">
                  <c:v>78.4</c:v>
                </c:pt>
                <c:pt idx="11">
                  <c:v>70.8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301043118"/>
        <c:axId val="317804626"/>
      </c:barChart>
      <c:catAx>
        <c:axId val="30104311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17804626"/>
        <c:crosses val="autoZero"/>
        <c:auto val="1"/>
        <c:lblAlgn val="ctr"/>
        <c:lblOffset val="100"/>
        <c:noMultiLvlLbl val="0"/>
      </c:catAx>
      <c:valAx>
        <c:axId val="31780462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0104311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6.2348</c:v>
                </c:pt>
                <c:pt idx="1">
                  <c:v>7.24901</c:v>
                </c:pt>
                <c:pt idx="2">
                  <c:v>10.702</c:v>
                </c:pt>
                <c:pt idx="3">
                  <c:v>11.8208</c:v>
                </c:pt>
                <c:pt idx="4">
                  <c:v>12.4444</c:v>
                </c:pt>
                <c:pt idx="5">
                  <c:v>11.5516</c:v>
                </c:pt>
                <c:pt idx="6">
                  <c:v>10.7865</c:v>
                </c:pt>
                <c:pt idx="7">
                  <c:v>9.77681</c:v>
                </c:pt>
                <c:pt idx="8">
                  <c:v>9.09413</c:v>
                </c:pt>
                <c:pt idx="9">
                  <c:v>7.96607</c:v>
                </c:pt>
                <c:pt idx="10">
                  <c:v>6.81339</c:v>
                </c:pt>
                <c:pt idx="11">
                  <c:v>6.2356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815368991"/>
        <c:axId val="894874534"/>
      </c:barChart>
      <c:catAx>
        <c:axId val="81536899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94874534"/>
        <c:crosses val="autoZero"/>
        <c:auto val="0"/>
        <c:lblAlgn val="ctr"/>
        <c:lblOffset val="100"/>
        <c:tickLblSkip val="1"/>
        <c:noMultiLvlLbl val="0"/>
      </c:catAx>
      <c:valAx>
        <c:axId val="89487453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1536899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110.675</c:v>
                </c:pt>
                <c:pt idx="1">
                  <c:v>109.9</c:v>
                </c:pt>
                <c:pt idx="2">
                  <c:v>109.131</c:v>
                </c:pt>
                <c:pt idx="3">
                  <c:v>108.367</c:v>
                </c:pt>
                <c:pt idx="4">
                  <c:v>107.609</c:v>
                </c:pt>
                <c:pt idx="5">
                  <c:v>106.855</c:v>
                </c:pt>
                <c:pt idx="6">
                  <c:v>106.107</c:v>
                </c:pt>
                <c:pt idx="7">
                  <c:v>105.365</c:v>
                </c:pt>
                <c:pt idx="8">
                  <c:v>104.627</c:v>
                </c:pt>
                <c:pt idx="9">
                  <c:v>103.895</c:v>
                </c:pt>
                <c:pt idx="10">
                  <c:v>103.167</c:v>
                </c:pt>
                <c:pt idx="11">
                  <c:v>102.445</c:v>
                </c:pt>
                <c:pt idx="12">
                  <c:v>101.728</c:v>
                </c:pt>
                <c:pt idx="13">
                  <c:v>101.016</c:v>
                </c:pt>
                <c:pt idx="14">
                  <c:v>100.309</c:v>
                </c:pt>
                <c:pt idx="15">
                  <c:v>99.6067</c:v>
                </c:pt>
                <c:pt idx="16">
                  <c:v>98.9095</c:v>
                </c:pt>
                <c:pt idx="17">
                  <c:v>98.2171</c:v>
                </c:pt>
                <c:pt idx="18">
                  <c:v>97.5296</c:v>
                </c:pt>
                <c:pt idx="19">
                  <c:v>96.8469</c:v>
                </c:pt>
                <c:pt idx="20">
                  <c:v>96.1689</c:v>
                </c:pt>
                <c:pt idx="21">
                  <c:v>95.4957</c:v>
                </c:pt>
                <c:pt idx="22">
                  <c:v>94.8273</c:v>
                </c:pt>
                <c:pt idx="23">
                  <c:v>94.1635</c:v>
                </c:pt>
                <c:pt idx="24">
                  <c:v>93.5043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351677876"/>
        <c:axId val="998782663"/>
      </c:barChart>
      <c:catAx>
        <c:axId val="351677876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8782663"/>
        <c:crosses val="autoZero"/>
        <c:auto val="1"/>
        <c:lblAlgn val="ctr"/>
        <c:lblOffset val="100"/>
        <c:noMultiLvlLbl val="0"/>
      </c:catAx>
      <c:valAx>
        <c:axId val="998782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16778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-56.3899038683437</c:v>
                </c:pt>
                <c:pt idx="1">
                  <c:v>-54.6175436986525</c:v>
                </c:pt>
                <c:pt idx="2">
                  <c:v>-52.7858622232739</c:v>
                </c:pt>
                <c:pt idx="3">
                  <c:v>-50.8911753942914</c:v>
                </c:pt>
                <c:pt idx="4">
                  <c:v>-48.9296668108854</c:v>
                </c:pt>
                <c:pt idx="5">
                  <c:v>-46.8973719196561</c:v>
                </c:pt>
                <c:pt idx="6">
                  <c:v>-44.790161978659</c:v>
                </c:pt>
                <c:pt idx="7">
                  <c:v>-42.6037677755257</c:v>
                </c:pt>
                <c:pt idx="8">
                  <c:v>-40.3337330896509</c:v>
                </c:pt>
                <c:pt idx="9">
                  <c:v>-37.9754478880196</c:v>
                </c:pt>
                <c:pt idx="10">
                  <c:v>-35.5241212438213</c:v>
                </c:pt>
                <c:pt idx="11">
                  <c:v>-32.9747539665571</c:v>
                </c:pt>
                <c:pt idx="12">
                  <c:v>-30.3221809318874</c:v>
                </c:pt>
                <c:pt idx="13">
                  <c:v>-27.5610130989842</c:v>
                </c:pt>
                <c:pt idx="14">
                  <c:v>-24.6856592026593</c:v>
                </c:pt>
                <c:pt idx="15">
                  <c:v>-21.7573192026593</c:v>
                </c:pt>
                <c:pt idx="16">
                  <c:v>-18.8529392026593</c:v>
                </c:pt>
                <c:pt idx="17">
                  <c:v>-15.9723492026593</c:v>
                </c:pt>
                <c:pt idx="18">
                  <c:v>-13.1153892026593</c:v>
                </c:pt>
                <c:pt idx="19">
                  <c:v>-10.2818892026593</c:v>
                </c:pt>
                <c:pt idx="20">
                  <c:v>-7.47168920265929</c:v>
                </c:pt>
                <c:pt idx="21">
                  <c:v>-4.68462920265929</c:v>
                </c:pt>
                <c:pt idx="22">
                  <c:v>-1.92053920265929</c:v>
                </c:pt>
                <c:pt idx="23">
                  <c:v>0.820740797340714</c:v>
                </c:pt>
                <c:pt idx="24">
                  <c:v>3.53937079734071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854468248"/>
        <c:axId val="80467212"/>
      </c:barChart>
      <c:catAx>
        <c:axId val="85446824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0467212"/>
        <c:crosses val="autoZero"/>
        <c:auto val="1"/>
        <c:lblAlgn val="ctr"/>
        <c:lblOffset val="100"/>
        <c:noMultiLvlLbl val="0"/>
      </c:catAx>
      <c:valAx>
        <c:axId val="804672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5446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26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.5" spans="1:5">
      <c r="A2" s="68" t="s">
        <v>1</v>
      </c>
      <c r="B2" s="68"/>
      <c r="C2" s="69" t="s">
        <v>2</v>
      </c>
      <c r="D2" s="70">
        <v>46014</v>
      </c>
    </row>
    <row r="3" ht="5.25" customHeight="1" spans="1:5">
      <c r="A3" s="69"/>
      <c r="B3" s="68"/>
      <c r="C3" s="68"/>
      <c r="D3" s="68"/>
    </row>
    <row r="4" s="63" customFormat="1" ht="15.5" spans="1:5">
      <c r="A4" s="71" t="s">
        <v>3</v>
      </c>
      <c r="B4" s="72"/>
      <c r="C4" s="72"/>
      <c r="D4" s="73"/>
    </row>
    <row r="5" s="63" customFormat="1" ht="15.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6.25" spans="1:5">
      <c r="A8" s="83" t="s">
        <v>10</v>
      </c>
      <c r="B8" s="84"/>
      <c r="C8" s="84"/>
      <c r="D8" s="85"/>
    </row>
    <row r="9" s="63" customFormat="1" ht="15.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5">
      <c r="A10" s="74" t="s">
        <v>15</v>
      </c>
      <c r="B10" s="75">
        <v>388</v>
      </c>
      <c r="C10" s="90" t="s">
        <v>16</v>
      </c>
      <c r="D10" s="91" t="s">
        <v>17</v>
      </c>
    </row>
    <row r="11" s="63" customFormat="1" ht="15.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.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5">
      <c r="A14" s="95" t="s">
        <v>27</v>
      </c>
      <c r="B14" s="96">
        <v>0.0248</v>
      </c>
      <c r="C14" s="97" t="s">
        <v>28</v>
      </c>
      <c r="D14" s="98">
        <v>0.842225</v>
      </c>
    </row>
    <row r="15" s="63" customFormat="1" ht="6" customHeight="1" spans="1:5">
      <c r="A15" s="68"/>
      <c r="B15" s="68"/>
      <c r="C15" s="68"/>
      <c r="D15" s="68"/>
    </row>
    <row r="16" s="63" customFormat="1" ht="16.25" spans="1:5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70.8</v>
      </c>
      <c r="C18" s="10">
        <v>6.2348</v>
      </c>
      <c r="D18" s="101">
        <v>5.6</v>
      </c>
    </row>
    <row r="19" s="63" customFormat="1" ht="15.5" spans="1:4">
      <c r="A19" s="74" t="s">
        <v>35</v>
      </c>
      <c r="B19" s="102">
        <v>82.6</v>
      </c>
      <c r="C19" s="103">
        <v>7.24901</v>
      </c>
      <c r="D19" s="104">
        <v>6.5</v>
      </c>
    </row>
    <row r="20" s="63" customFormat="1" ht="15.5" spans="1:4">
      <c r="A20" s="74" t="s">
        <v>36</v>
      </c>
      <c r="B20" s="75">
        <v>124</v>
      </c>
      <c r="C20" s="10">
        <v>10.702</v>
      </c>
      <c r="D20" s="101">
        <v>9.7</v>
      </c>
    </row>
    <row r="21" s="63" customFormat="1" ht="15.5" spans="1:4">
      <c r="A21" s="74" t="s">
        <v>37</v>
      </c>
      <c r="B21" s="102">
        <v>140.8</v>
      </c>
      <c r="C21" s="103">
        <v>11.8208</v>
      </c>
      <c r="D21" s="104">
        <v>10.7</v>
      </c>
    </row>
    <row r="22" s="63" customFormat="1" ht="15.5" spans="1:4">
      <c r="A22" s="74" t="s">
        <v>38</v>
      </c>
      <c r="B22" s="75">
        <v>155</v>
      </c>
      <c r="C22" s="10">
        <v>12.4444</v>
      </c>
      <c r="D22" s="101">
        <v>11.2</v>
      </c>
    </row>
    <row r="23" s="63" customFormat="1" ht="15.5" spans="1:4">
      <c r="A23" s="74" t="s">
        <v>39</v>
      </c>
      <c r="B23" s="102">
        <v>146.1</v>
      </c>
      <c r="C23" s="103">
        <v>11.5516</v>
      </c>
      <c r="D23" s="104">
        <v>10.4</v>
      </c>
    </row>
    <row r="24" s="63" customFormat="1" ht="15.5" spans="1:4">
      <c r="A24" s="74" t="s">
        <v>40</v>
      </c>
      <c r="B24" s="75">
        <v>135</v>
      </c>
      <c r="C24" s="10">
        <v>10.7865</v>
      </c>
      <c r="D24" s="101">
        <v>9.7</v>
      </c>
    </row>
    <row r="25" s="63" customFormat="1" ht="15.5" spans="1:4">
      <c r="A25" s="74" t="s">
        <v>41</v>
      </c>
      <c r="B25" s="102">
        <v>120.4</v>
      </c>
      <c r="C25" s="103">
        <v>9.77681</v>
      </c>
      <c r="D25" s="104">
        <v>8.8</v>
      </c>
    </row>
    <row r="26" s="63" customFormat="1" ht="15.5" spans="1:4">
      <c r="A26" s="74" t="s">
        <v>42</v>
      </c>
      <c r="B26" s="75">
        <v>110.3</v>
      </c>
      <c r="C26" s="10">
        <v>9.09413</v>
      </c>
      <c r="D26" s="101">
        <v>8.2</v>
      </c>
    </row>
    <row r="27" s="63" customFormat="1" ht="15.5" spans="1:4">
      <c r="A27" s="74" t="s">
        <v>43</v>
      </c>
      <c r="B27" s="102">
        <v>94.1</v>
      </c>
      <c r="C27" s="103">
        <v>7.96607</v>
      </c>
      <c r="D27" s="104">
        <v>7.2</v>
      </c>
    </row>
    <row r="28" s="63" customFormat="1" ht="15.5" spans="1:4">
      <c r="A28" s="74" t="s">
        <v>44</v>
      </c>
      <c r="B28" s="75">
        <v>78.4</v>
      </c>
      <c r="C28" s="10">
        <v>6.81339</v>
      </c>
      <c r="D28" s="101">
        <v>6.2</v>
      </c>
    </row>
    <row r="29" s="63" customFormat="1" ht="15.5" spans="1:4">
      <c r="A29" s="74" t="s">
        <v>45</v>
      </c>
      <c r="B29" s="102">
        <v>70.8</v>
      </c>
      <c r="C29" s="103">
        <v>6.2356</v>
      </c>
      <c r="D29" s="104">
        <v>5.6</v>
      </c>
    </row>
    <row r="30" s="64" customFormat="1" ht="15.5" spans="1:4">
      <c r="A30" s="105" t="s">
        <v>46</v>
      </c>
      <c r="B30" s="106">
        <v>1328.2</v>
      </c>
      <c r="C30" s="107">
        <f>SUM(C18:C29)</f>
        <v>110.67511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110.67511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98.9 kW</v>
      </c>
      <c r="D2" s="57" t="s">
        <v>55</v>
      </c>
      <c r="E2" s="58">
        <f>光伏发电!C30</f>
        <v>110.67511</v>
      </c>
      <c r="F2" s="57" t="s">
        <v>56</v>
      </c>
      <c r="G2" s="59">
        <v>5.88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2.5</v>
      </c>
      <c r="D5" s="37">
        <v>110.675</v>
      </c>
      <c r="E5" s="38">
        <v>1119</v>
      </c>
    </row>
    <row r="6" ht="20.1" customHeight="1" spans="2:7">
      <c r="B6" s="34">
        <v>2</v>
      </c>
      <c r="C6" s="35">
        <v>0.7</v>
      </c>
      <c r="D6" s="37">
        <v>109.9</v>
      </c>
      <c r="E6" s="38">
        <v>1111</v>
      </c>
    </row>
    <row r="7" ht="20.1" customHeight="1" spans="2:7">
      <c r="B7" s="34">
        <v>3</v>
      </c>
      <c r="C7" s="35">
        <f>$C$6</f>
        <v>0.7</v>
      </c>
      <c r="D7" s="37">
        <v>109.131</v>
      </c>
      <c r="E7" s="38">
        <v>1103</v>
      </c>
    </row>
    <row r="8" ht="20.1" customHeight="1" spans="2:7">
      <c r="B8" s="34">
        <v>4</v>
      </c>
      <c r="C8" s="35">
        <f t="shared" ref="C8:C29" si="0">$C$6</f>
        <v>0.7</v>
      </c>
      <c r="D8" s="37">
        <v>108.367</v>
      </c>
      <c r="E8" s="38">
        <v>1095</v>
      </c>
    </row>
    <row r="9" ht="20.1" customHeight="1" spans="2:7">
      <c r="B9" s="34">
        <v>5</v>
      </c>
      <c r="C9" s="35">
        <f t="shared" si="0"/>
        <v>0.7</v>
      </c>
      <c r="D9" s="37">
        <v>107.609</v>
      </c>
      <c r="E9" s="38">
        <v>1088</v>
      </c>
    </row>
    <row r="10" ht="20.1" customHeight="1" spans="2:7">
      <c r="B10" s="34">
        <v>6</v>
      </c>
      <c r="C10" s="35">
        <f t="shared" si="0"/>
        <v>0.7</v>
      </c>
      <c r="D10" s="37">
        <v>106.855</v>
      </c>
      <c r="E10" s="38">
        <v>1080</v>
      </c>
    </row>
    <row r="11" ht="20.1" customHeight="1" spans="2:7">
      <c r="B11" s="34">
        <v>7</v>
      </c>
      <c r="C11" s="35">
        <f t="shared" si="0"/>
        <v>0.7</v>
      </c>
      <c r="D11" s="37">
        <v>106.107</v>
      </c>
      <c r="E11" s="38">
        <v>1072</v>
      </c>
    </row>
    <row r="12" ht="20.1" customHeight="1" spans="2:7">
      <c r="B12" s="34">
        <v>8</v>
      </c>
      <c r="C12" s="35">
        <f t="shared" si="0"/>
        <v>0.7</v>
      </c>
      <c r="D12" s="37">
        <v>105.365</v>
      </c>
      <c r="E12" s="38">
        <v>1065</v>
      </c>
    </row>
    <row r="13" ht="20.1" customHeight="1" spans="2:7">
      <c r="B13" s="34">
        <v>9</v>
      </c>
      <c r="C13" s="35">
        <f t="shared" si="0"/>
        <v>0.7</v>
      </c>
      <c r="D13" s="37">
        <v>104.627</v>
      </c>
      <c r="E13" s="38">
        <v>1057</v>
      </c>
    </row>
    <row r="14" ht="20.1" customHeight="1" spans="2:7">
      <c r="B14" s="34">
        <v>10</v>
      </c>
      <c r="C14" s="35">
        <f t="shared" si="0"/>
        <v>0.7</v>
      </c>
      <c r="D14" s="37">
        <v>103.895</v>
      </c>
      <c r="E14" s="38">
        <v>1050</v>
      </c>
    </row>
    <row r="15" ht="20.1" customHeight="1" spans="2:7">
      <c r="B15" s="34">
        <v>11</v>
      </c>
      <c r="C15" s="35">
        <f t="shared" si="0"/>
        <v>0.7</v>
      </c>
      <c r="D15" s="37">
        <v>103.167</v>
      </c>
      <c r="E15" s="38">
        <v>1043</v>
      </c>
    </row>
    <row r="16" ht="20.1" customHeight="1" spans="2:7">
      <c r="B16" s="34">
        <v>12</v>
      </c>
      <c r="C16" s="35">
        <f t="shared" si="0"/>
        <v>0.7</v>
      </c>
      <c r="D16" s="37">
        <v>102.445</v>
      </c>
      <c r="E16" s="38">
        <v>1035</v>
      </c>
    </row>
    <row r="17" ht="20.1" customHeight="1" spans="2:5">
      <c r="B17" s="34">
        <v>13</v>
      </c>
      <c r="C17" s="35">
        <f t="shared" si="0"/>
        <v>0.7</v>
      </c>
      <c r="D17" s="37">
        <v>101.728</v>
      </c>
      <c r="E17" s="38">
        <v>1028</v>
      </c>
    </row>
    <row r="18" ht="20.1" customHeight="1" spans="2:5">
      <c r="B18" s="34">
        <v>14</v>
      </c>
      <c r="C18" s="35">
        <f t="shared" si="0"/>
        <v>0.7</v>
      </c>
      <c r="D18" s="37">
        <v>101.016</v>
      </c>
      <c r="E18" s="38">
        <v>1021</v>
      </c>
    </row>
    <row r="19" ht="20.1" customHeight="1" spans="2:5">
      <c r="B19" s="34">
        <v>15</v>
      </c>
      <c r="C19" s="35">
        <f t="shared" si="0"/>
        <v>0.7</v>
      </c>
      <c r="D19" s="37">
        <v>100.309</v>
      </c>
      <c r="E19" s="38">
        <v>1014</v>
      </c>
    </row>
    <row r="20" ht="20.1" customHeight="1" spans="2:5">
      <c r="B20" s="34">
        <v>16</v>
      </c>
      <c r="C20" s="35">
        <f t="shared" si="0"/>
        <v>0.7</v>
      </c>
      <c r="D20" s="37">
        <v>99.6067</v>
      </c>
      <c r="E20" s="38">
        <v>1007</v>
      </c>
    </row>
    <row r="21" ht="20.1" customHeight="1" spans="2:5">
      <c r="B21" s="34">
        <v>17</v>
      </c>
      <c r="C21" s="35">
        <f t="shared" si="0"/>
        <v>0.7</v>
      </c>
      <c r="D21" s="37">
        <v>98.9095</v>
      </c>
      <c r="E21" s="38">
        <v>1000</v>
      </c>
    </row>
    <row r="22" ht="20.1" customHeight="1" spans="2:5">
      <c r="B22" s="34">
        <v>18</v>
      </c>
      <c r="C22" s="35">
        <f t="shared" si="0"/>
        <v>0.7</v>
      </c>
      <c r="D22" s="37">
        <v>98.2171</v>
      </c>
      <c r="E22" s="38">
        <v>993</v>
      </c>
    </row>
    <row r="23" ht="20.1" customHeight="1" spans="2:5">
      <c r="B23" s="34">
        <v>19</v>
      </c>
      <c r="C23" s="35">
        <f t="shared" si="0"/>
        <v>0.7</v>
      </c>
      <c r="D23" s="37">
        <v>97.5296</v>
      </c>
      <c r="E23" s="38">
        <v>986</v>
      </c>
    </row>
    <row r="24" ht="20.1" customHeight="1" spans="2:5">
      <c r="B24" s="34">
        <v>20</v>
      </c>
      <c r="C24" s="35">
        <f t="shared" si="0"/>
        <v>0.7</v>
      </c>
      <c r="D24" s="37">
        <v>96.8469</v>
      </c>
      <c r="E24" s="38">
        <v>979</v>
      </c>
    </row>
    <row r="25" ht="20.1" customHeight="1" spans="2:5">
      <c r="B25" s="34">
        <v>21</v>
      </c>
      <c r="C25" s="35">
        <f t="shared" si="0"/>
        <v>0.7</v>
      </c>
      <c r="D25" s="37">
        <v>96.1689</v>
      </c>
      <c r="E25" s="38">
        <v>972</v>
      </c>
    </row>
    <row r="26" ht="20.1" customHeight="1" spans="2:5">
      <c r="B26" s="34">
        <v>22</v>
      </c>
      <c r="C26" s="35">
        <f t="shared" si="0"/>
        <v>0.7</v>
      </c>
      <c r="D26" s="37">
        <v>95.4957</v>
      </c>
      <c r="E26" s="38">
        <v>965</v>
      </c>
    </row>
    <row r="27" ht="20.1" customHeight="1" spans="2:5">
      <c r="B27" s="34">
        <v>23</v>
      </c>
      <c r="C27" s="35">
        <f t="shared" si="0"/>
        <v>0.7</v>
      </c>
      <c r="D27" s="37">
        <v>94.8273</v>
      </c>
      <c r="E27" s="38">
        <v>958</v>
      </c>
    </row>
    <row r="28" ht="20.1" customHeight="1" spans="2:5">
      <c r="B28" s="34">
        <v>24</v>
      </c>
      <c r="C28" s="35">
        <f t="shared" si="0"/>
        <v>0.7</v>
      </c>
      <c r="D28" s="37">
        <v>94.1635</v>
      </c>
      <c r="E28" s="38">
        <v>952</v>
      </c>
    </row>
    <row r="29" ht="20.1" customHeight="1" spans="2:5">
      <c r="B29" s="34">
        <v>25</v>
      </c>
      <c r="C29" s="35">
        <f t="shared" si="0"/>
        <v>0.7</v>
      </c>
      <c r="D29" s="37">
        <v>93.5043</v>
      </c>
      <c r="E29" s="38">
        <v>945</v>
      </c>
    </row>
    <row r="30" ht="20.1" customHeight="1" spans="2:5">
      <c r="B30" s="39" t="s">
        <v>63</v>
      </c>
      <c r="C30" s="39"/>
      <c r="D30" s="37">
        <f>SUM(D5:D29)</f>
        <v>2546.4655</v>
      </c>
      <c r="E30" s="61" t="s">
        <v>64</v>
      </c>
    </row>
    <row r="31" ht="13" spans="2:5">
      <c r="B31" s="44"/>
    </row>
    <row r="32" ht="14" spans="2:5">
      <c r="B32" s="62" t="s">
        <v>65</v>
      </c>
      <c r="C32" s="62"/>
      <c r="D32" s="62"/>
      <c r="E32"/>
    </row>
    <row r="33" ht="13" spans="2:2">
      <c r="B33" s="44"/>
    </row>
    <row r="34" ht="13" spans="2:2">
      <c r="B34" s="44"/>
    </row>
    <row r="35" ht="13" spans="2:2">
      <c r="B35" s="44"/>
    </row>
    <row r="36" ht="13" spans="2:2">
      <c r="B36" s="44"/>
    </row>
    <row r="37" ht="13" spans="2:2">
      <c r="B37" s="44"/>
    </row>
    <row r="38" ht="13" spans="2:2">
      <c r="B38" s="44"/>
    </row>
    <row r="39" ht="13" spans="2:2">
      <c r="B39" s="44"/>
    </row>
    <row r="40" ht="13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98.9 kW</v>
      </c>
      <c r="D2" s="28" t="s">
        <v>55</v>
      </c>
      <c r="E2" s="29">
        <f>光伏发电!C30</f>
        <v>110.67511</v>
      </c>
      <c r="F2" s="28" t="s">
        <v>67</v>
      </c>
      <c r="G2" s="30" t="s">
        <v>68</v>
      </c>
      <c r="H2" s="28" t="s">
        <v>69</v>
      </c>
      <c r="I2" s="31">
        <v>5.88</v>
      </c>
      <c r="J2" s="28" t="s">
        <v>70</v>
      </c>
      <c r="K2" s="31">
        <v>0.49</v>
      </c>
      <c r="L2" s="28" t="s">
        <v>71</v>
      </c>
      <c r="M2" s="32">
        <v>84.04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2.5</v>
      </c>
      <c r="D5" s="36">
        <v>110.675</v>
      </c>
      <c r="E5" s="37">
        <v>3.87363</v>
      </c>
      <c r="F5" s="36">
        <v>-56.3899038683437</v>
      </c>
      <c r="G5" s="38">
        <v>1119</v>
      </c>
    </row>
    <row r="6" ht="20.1" customHeight="1" spans="2:13">
      <c r="B6" s="34">
        <v>2</v>
      </c>
      <c r="C6" s="35">
        <v>0.7</v>
      </c>
      <c r="D6" s="36">
        <v>109.9</v>
      </c>
      <c r="E6" s="37">
        <v>3.77679</v>
      </c>
      <c r="F6" s="36">
        <v>-54.6175436986525</v>
      </c>
      <c r="G6" s="38">
        <v>1111</v>
      </c>
    </row>
    <row r="7" ht="20.1" customHeight="1" spans="2:13">
      <c r="B7" s="34">
        <v>3</v>
      </c>
      <c r="C7" s="35">
        <f>C6</f>
        <v>0.7</v>
      </c>
      <c r="D7" s="36">
        <v>109.131</v>
      </c>
      <c r="E7" s="37">
        <v>3.75035</v>
      </c>
      <c r="F7" s="36">
        <v>-52.7858622232739</v>
      </c>
      <c r="G7" s="38">
        <v>1103</v>
      </c>
    </row>
    <row r="8" ht="20.1" customHeight="1" spans="2:13">
      <c r="B8" s="34">
        <v>4</v>
      </c>
      <c r="C8" s="35">
        <f t="shared" ref="C8:C29" si="0">C7</f>
        <v>0.7</v>
      </c>
      <c r="D8" s="36">
        <v>108.367</v>
      </c>
      <c r="E8" s="37">
        <v>3.7241</v>
      </c>
      <c r="F8" s="36">
        <v>-50.8911753942914</v>
      </c>
      <c r="G8" s="38">
        <v>1095</v>
      </c>
    </row>
    <row r="9" ht="20.1" customHeight="1" spans="2:13">
      <c r="B9" s="34">
        <v>5</v>
      </c>
      <c r="C9" s="35">
        <f t="shared" si="0"/>
        <v>0.7</v>
      </c>
      <c r="D9" s="36">
        <v>107.609</v>
      </c>
      <c r="E9" s="37">
        <v>3.69803</v>
      </c>
      <c r="F9" s="36">
        <v>-48.9296668108854</v>
      </c>
      <c r="G9" s="38">
        <v>1088</v>
      </c>
    </row>
    <row r="10" ht="20.1" customHeight="1" spans="2:13">
      <c r="B10" s="34">
        <v>6</v>
      </c>
      <c r="C10" s="35">
        <f t="shared" si="0"/>
        <v>0.7</v>
      </c>
      <c r="D10" s="36">
        <v>106.855</v>
      </c>
      <c r="E10" s="37">
        <v>3.67214</v>
      </c>
      <c r="F10" s="36">
        <v>-46.8973719196561</v>
      </c>
      <c r="G10" s="38">
        <v>1080</v>
      </c>
    </row>
    <row r="11" ht="20.1" customHeight="1" spans="2:13">
      <c r="B11" s="34">
        <v>7</v>
      </c>
      <c r="C11" s="35">
        <f t="shared" si="0"/>
        <v>0.7</v>
      </c>
      <c r="D11" s="36">
        <v>106.107</v>
      </c>
      <c r="E11" s="37">
        <v>3.64644</v>
      </c>
      <c r="F11" s="36">
        <v>-44.790161978659</v>
      </c>
      <c r="G11" s="38">
        <v>1072</v>
      </c>
    </row>
    <row r="12" ht="20.1" customHeight="1" spans="2:13">
      <c r="B12" s="34">
        <v>8</v>
      </c>
      <c r="C12" s="35">
        <f t="shared" si="0"/>
        <v>0.7</v>
      </c>
      <c r="D12" s="36">
        <v>105.365</v>
      </c>
      <c r="E12" s="37">
        <v>3.62091</v>
      </c>
      <c r="F12" s="36">
        <v>-42.6037677755257</v>
      </c>
      <c r="G12" s="38">
        <v>1065</v>
      </c>
    </row>
    <row r="13" ht="20.1" customHeight="1" spans="2:13">
      <c r="B13" s="34">
        <v>9</v>
      </c>
      <c r="C13" s="35">
        <f t="shared" si="0"/>
        <v>0.7</v>
      </c>
      <c r="D13" s="36">
        <v>104.627</v>
      </c>
      <c r="E13" s="37">
        <v>3.59557</v>
      </c>
      <c r="F13" s="36">
        <v>-40.3337330896509</v>
      </c>
      <c r="G13" s="38">
        <v>1057</v>
      </c>
    </row>
    <row r="14" ht="20.1" customHeight="1" spans="2:13">
      <c r="B14" s="34">
        <v>10</v>
      </c>
      <c r="C14" s="35">
        <f t="shared" si="0"/>
        <v>0.7</v>
      </c>
      <c r="D14" s="36">
        <v>103.895</v>
      </c>
      <c r="E14" s="37">
        <v>3.5704</v>
      </c>
      <c r="F14" s="36">
        <v>-37.9754478880196</v>
      </c>
      <c r="G14" s="38">
        <v>1050</v>
      </c>
    </row>
    <row r="15" ht="20.1" customHeight="1" spans="2:13">
      <c r="B15" s="34">
        <v>11</v>
      </c>
      <c r="C15" s="35">
        <f t="shared" si="0"/>
        <v>0.7</v>
      </c>
      <c r="D15" s="36">
        <v>103.167</v>
      </c>
      <c r="E15" s="37">
        <v>3.5454</v>
      </c>
      <c r="F15" s="36">
        <v>-35.5241212438213</v>
      </c>
      <c r="G15" s="38">
        <v>1043</v>
      </c>
    </row>
    <row r="16" ht="20.1" customHeight="1" spans="2:13">
      <c r="B16" s="34">
        <v>12</v>
      </c>
      <c r="C16" s="35">
        <f t="shared" si="0"/>
        <v>0.7</v>
      </c>
      <c r="D16" s="36">
        <v>102.445</v>
      </c>
      <c r="E16" s="37">
        <v>3.52059</v>
      </c>
      <c r="F16" s="36">
        <v>-32.9747539665571</v>
      </c>
      <c r="G16" s="38">
        <v>1035</v>
      </c>
    </row>
    <row r="17" ht="20.1" customHeight="1" spans="2:7">
      <c r="B17" s="34">
        <v>13</v>
      </c>
      <c r="C17" s="35">
        <f t="shared" si="0"/>
        <v>0.7</v>
      </c>
      <c r="D17" s="36">
        <v>101.728</v>
      </c>
      <c r="E17" s="37">
        <v>3.49594</v>
      </c>
      <c r="F17" s="36">
        <v>-30.3221809318874</v>
      </c>
      <c r="G17" s="38">
        <v>1028</v>
      </c>
    </row>
    <row r="18" ht="20.1" customHeight="1" spans="2:7">
      <c r="B18" s="34">
        <v>14</v>
      </c>
      <c r="C18" s="35">
        <f t="shared" si="0"/>
        <v>0.7</v>
      </c>
      <c r="D18" s="36">
        <v>101.016</v>
      </c>
      <c r="E18" s="37">
        <v>3.47147</v>
      </c>
      <c r="F18" s="36">
        <v>-27.5610130989842</v>
      </c>
      <c r="G18" s="38">
        <v>1021</v>
      </c>
    </row>
    <row r="19" ht="20.1" customHeight="1" spans="2:7">
      <c r="B19" s="34">
        <v>15</v>
      </c>
      <c r="C19" s="35">
        <f t="shared" si="0"/>
        <v>0.7</v>
      </c>
      <c r="D19" s="36">
        <v>100.309</v>
      </c>
      <c r="E19" s="37">
        <v>3.44717</v>
      </c>
      <c r="F19" s="36">
        <v>-24.6856592026593</v>
      </c>
      <c r="G19" s="38">
        <v>1014</v>
      </c>
    </row>
    <row r="20" ht="20.1" customHeight="1" spans="2:7">
      <c r="B20" s="34">
        <v>16</v>
      </c>
      <c r="C20" s="35">
        <f t="shared" si="0"/>
        <v>0.7</v>
      </c>
      <c r="D20" s="36">
        <v>99.6067</v>
      </c>
      <c r="E20" s="37">
        <v>3.42304</v>
      </c>
      <c r="F20" s="36">
        <v>-21.7573192026593</v>
      </c>
      <c r="G20" s="38">
        <v>1007</v>
      </c>
    </row>
    <row r="21" ht="20.1" customHeight="1" spans="2:7">
      <c r="B21" s="34">
        <v>17</v>
      </c>
      <c r="C21" s="35">
        <f t="shared" si="0"/>
        <v>0.7</v>
      </c>
      <c r="D21" s="36">
        <v>98.9095</v>
      </c>
      <c r="E21" s="37">
        <v>3.39908</v>
      </c>
      <c r="F21" s="36">
        <v>-18.8529392026593</v>
      </c>
      <c r="G21" s="38">
        <v>1000</v>
      </c>
    </row>
    <row r="22" ht="20.1" customHeight="1" spans="2:7">
      <c r="B22" s="34">
        <v>18</v>
      </c>
      <c r="C22" s="35">
        <f t="shared" si="0"/>
        <v>0.7</v>
      </c>
      <c r="D22" s="36">
        <v>98.2171</v>
      </c>
      <c r="E22" s="37">
        <v>3.37529</v>
      </c>
      <c r="F22" s="36">
        <v>-15.9723492026593</v>
      </c>
      <c r="G22" s="38">
        <v>993</v>
      </c>
    </row>
    <row r="23" ht="20.1" customHeight="1" spans="2:7">
      <c r="B23" s="34">
        <v>19</v>
      </c>
      <c r="C23" s="35">
        <f t="shared" si="0"/>
        <v>0.7</v>
      </c>
      <c r="D23" s="36">
        <v>97.5296</v>
      </c>
      <c r="E23" s="37">
        <v>3.35166</v>
      </c>
      <c r="F23" s="36">
        <v>-13.1153892026593</v>
      </c>
      <c r="G23" s="38">
        <v>986</v>
      </c>
    </row>
    <row r="24" ht="20.1" customHeight="1" spans="2:7">
      <c r="B24" s="34">
        <v>20</v>
      </c>
      <c r="C24" s="35">
        <f t="shared" si="0"/>
        <v>0.7</v>
      </c>
      <c r="D24" s="36">
        <v>96.8469</v>
      </c>
      <c r="E24" s="37">
        <v>3.3282</v>
      </c>
      <c r="F24" s="36">
        <v>-10.2818892026593</v>
      </c>
      <c r="G24" s="38">
        <v>979</v>
      </c>
    </row>
    <row r="25" ht="20.1" customHeight="1" spans="2:7">
      <c r="B25" s="34">
        <v>21</v>
      </c>
      <c r="C25" s="35">
        <f t="shared" si="0"/>
        <v>0.7</v>
      </c>
      <c r="D25" s="36">
        <v>96.1689</v>
      </c>
      <c r="E25" s="37">
        <v>3.3049</v>
      </c>
      <c r="F25" s="36">
        <v>-7.47168920265929</v>
      </c>
      <c r="G25" s="38">
        <v>972</v>
      </c>
    </row>
    <row r="26" ht="20.1" customHeight="1" spans="2:7">
      <c r="B26" s="34">
        <v>22</v>
      </c>
      <c r="C26" s="35">
        <f t="shared" si="0"/>
        <v>0.7</v>
      </c>
      <c r="D26" s="36">
        <v>95.4957</v>
      </c>
      <c r="E26" s="37">
        <v>3.28176</v>
      </c>
      <c r="F26" s="36">
        <v>-4.68462920265929</v>
      </c>
      <c r="G26" s="38">
        <v>965</v>
      </c>
    </row>
    <row r="27" ht="20.1" customHeight="1" spans="2:7">
      <c r="B27" s="34">
        <v>23</v>
      </c>
      <c r="C27" s="35">
        <f t="shared" si="0"/>
        <v>0.7</v>
      </c>
      <c r="D27" s="36">
        <v>94.8273</v>
      </c>
      <c r="E27" s="37">
        <v>3.25879</v>
      </c>
      <c r="F27" s="36">
        <v>-1.92053920265929</v>
      </c>
      <c r="G27" s="38">
        <v>958</v>
      </c>
    </row>
    <row r="28" ht="20.1" customHeight="1" spans="2:7">
      <c r="B28" s="34">
        <v>24</v>
      </c>
      <c r="C28" s="35">
        <f t="shared" si="0"/>
        <v>0.7</v>
      </c>
      <c r="D28" s="36">
        <v>94.1635</v>
      </c>
      <c r="E28" s="37">
        <v>3.23598</v>
      </c>
      <c r="F28" s="36">
        <v>0.820740797340714</v>
      </c>
      <c r="G28" s="38">
        <v>952</v>
      </c>
    </row>
    <row r="29" ht="20.1" customHeight="1" spans="2:7">
      <c r="B29" s="34">
        <v>25</v>
      </c>
      <c r="C29" s="35">
        <f t="shared" si="0"/>
        <v>0.7</v>
      </c>
      <c r="D29" s="36">
        <v>93.5043</v>
      </c>
      <c r="E29" s="37">
        <v>3.21333</v>
      </c>
      <c r="F29" s="36">
        <v>3.53937079734071</v>
      </c>
      <c r="G29" s="38">
        <v>945</v>
      </c>
    </row>
    <row r="30" ht="20.1" customHeight="1" spans="2:7">
      <c r="B30" s="39" t="s">
        <v>78</v>
      </c>
      <c r="C30" s="40"/>
      <c r="D30" s="41">
        <f>SUM(D5:D29)</f>
        <v>2546.4655</v>
      </c>
      <c r="E30" s="42">
        <f>SUM(E5:E29)</f>
        <v>87.58096</v>
      </c>
      <c r="F30" s="40"/>
      <c r="G30" s="43" t="s">
        <v>64</v>
      </c>
    </row>
    <row r="31" ht="27.75" customHeight="1" spans="2:7">
      <c r="B31" s="44"/>
    </row>
    <row r="32" ht="13" spans="2:7">
      <c r="B32" s="44"/>
    </row>
    <row r="33" ht="21" spans="2:10">
      <c r="B33" s="45" t="s">
        <v>79</v>
      </c>
      <c r="C33" s="45"/>
      <c r="D33" s="46">
        <v>40.72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87.58</v>
      </c>
      <c r="E34" s="48" t="s">
        <v>82</v>
      </c>
      <c r="F34" s="48"/>
      <c r="G34" s="49">
        <v>3.54</v>
      </c>
      <c r="H34" s="45" t="s">
        <v>83</v>
      </c>
      <c r="I34" s="45"/>
      <c r="J34" s="50">
        <v>13.5</v>
      </c>
    </row>
    <row r="35" ht="30.5" spans="2:10">
      <c r="B35" s="48" t="s">
        <v>84</v>
      </c>
      <c r="C35" s="48"/>
      <c r="D35" s="49">
        <v>-26.84</v>
      </c>
      <c r="E35" s="48" t="s">
        <v>85</v>
      </c>
      <c r="F35" s="48"/>
      <c r="G35" s="51" t="s">
        <v>86</v>
      </c>
      <c r="H35" s="52" t="s">
        <v>87</v>
      </c>
      <c r="I35" s="52"/>
      <c r="J35" s="53">
        <v>23.75</v>
      </c>
    </row>
    <row r="36" ht="13" spans="2:10">
      <c r="B36" s="44"/>
      <c r="H36" s="54"/>
      <c r="I36" s="54"/>
      <c r="J36" s="54"/>
    </row>
    <row r="37" ht="13" spans="2:10">
      <c r="B37" s="44"/>
    </row>
    <row r="38" ht="13" spans="2:10">
      <c r="B38" s="44"/>
    </row>
    <row r="39" ht="13" spans="2:10">
      <c r="B39" s="44"/>
    </row>
    <row r="40" ht="13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88</v>
      </c>
      <c r="C2" s="17" t="s">
        <v>89</v>
      </c>
      <c r="D2" s="17" t="s">
        <v>90</v>
      </c>
      <c r="E2" s="17" t="s">
        <v>91</v>
      </c>
      <c r="F2" s="17" t="s">
        <v>21</v>
      </c>
      <c r="G2" s="17" t="s">
        <v>92</v>
      </c>
      <c r="H2" s="17" t="s">
        <v>93</v>
      </c>
    </row>
    <row r="3" ht="20.1" customHeight="1" spans="2:8">
      <c r="B3" s="18" t="s">
        <v>94</v>
      </c>
      <c r="C3" s="19" t="s">
        <v>95</v>
      </c>
      <c r="D3" s="19" t="s">
        <v>95</v>
      </c>
      <c r="E3" s="20">
        <f>ROUND(F3/25,3)</f>
        <v>101.859</v>
      </c>
      <c r="F3" s="20">
        <f>'25年发电量'!D30</f>
        <v>2546.4655</v>
      </c>
      <c r="G3" s="19" t="s">
        <v>96</v>
      </c>
      <c r="H3" s="18"/>
    </row>
    <row r="4" ht="20.1" customHeight="1" spans="2:8">
      <c r="B4" s="18" t="s">
        <v>97</v>
      </c>
      <c r="C4" s="19">
        <v>0.33</v>
      </c>
      <c r="D4" s="19" t="s">
        <v>98</v>
      </c>
      <c r="E4" s="21">
        <f>ROUND($E$3*C4,3)</f>
        <v>33.613</v>
      </c>
      <c r="F4" s="21">
        <f>ROUND(E4*25,3)</f>
        <v>840.325</v>
      </c>
      <c r="G4" s="19" t="s">
        <v>99</v>
      </c>
      <c r="H4" s="18" t="s">
        <v>100</v>
      </c>
    </row>
    <row r="5" ht="20.1" customHeight="1" spans="2:8">
      <c r="B5" s="18" t="s">
        <v>101</v>
      </c>
      <c r="C5" s="19">
        <v>0.017</v>
      </c>
      <c r="D5" s="19" t="s">
        <v>102</v>
      </c>
      <c r="E5" s="21">
        <f>ROUND($E$3*C5,5)</f>
        <v>1.7316</v>
      </c>
      <c r="F5" s="21">
        <f>ROUND(E5*25,3)</f>
        <v>43.29</v>
      </c>
      <c r="G5" s="19" t="s">
        <v>103</v>
      </c>
      <c r="H5" s="19" t="s">
        <v>104</v>
      </c>
    </row>
    <row r="6" ht="20.1" customHeight="1" spans="2:8">
      <c r="B6" s="18" t="s">
        <v>105</v>
      </c>
      <c r="C6" s="19">
        <v>0.541</v>
      </c>
      <c r="D6" s="19" t="s">
        <v>98</v>
      </c>
      <c r="E6" s="21">
        <f>ROUND($E$3*C6,3)</f>
        <v>55.106</v>
      </c>
      <c r="F6" s="21">
        <f>ROUND(E6*25,3)</f>
        <v>1377.65</v>
      </c>
      <c r="G6" s="19" t="s">
        <v>99</v>
      </c>
      <c r="H6" s="19" t="s">
        <v>104</v>
      </c>
    </row>
    <row r="7" ht="20.1" customHeight="1" spans="2:8">
      <c r="B7" s="18" t="s">
        <v>106</v>
      </c>
      <c r="C7" s="19">
        <v>0.083</v>
      </c>
      <c r="D7" s="19" t="s">
        <v>102</v>
      </c>
      <c r="E7" s="21">
        <f>ROUND($E$3*C7,5)</f>
        <v>8.4543</v>
      </c>
      <c r="F7" s="21">
        <f>ROUND(E7*25,3)</f>
        <v>211.358</v>
      </c>
      <c r="G7" s="19" t="s">
        <v>103</v>
      </c>
      <c r="H7" s="19" t="s">
        <v>104</v>
      </c>
    </row>
    <row r="8" ht="20.1" customHeight="1" spans="2:8">
      <c r="B8" s="18" t="s">
        <v>107</v>
      </c>
      <c r="C8" s="19">
        <v>0.133</v>
      </c>
      <c r="D8" s="19" t="s">
        <v>102</v>
      </c>
      <c r="E8" s="21">
        <f>ROUND($E$3*C8,5)</f>
        <v>13.54725</v>
      </c>
      <c r="F8" s="21">
        <f>ROUND(E8*25,3)</f>
        <v>338.681</v>
      </c>
      <c r="G8" s="19" t="s">
        <v>103</v>
      </c>
      <c r="H8" s="19" t="s">
        <v>104</v>
      </c>
    </row>
    <row r="9" ht="13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108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  <c r="I1" s="7" t="s">
        <v>116</v>
      </c>
      <c r="J1" s="8" t="s">
        <v>117</v>
      </c>
    </row>
    <row r="2" ht="15.75" spans="1:10">
      <c r="A2" s="9">
        <v>1</v>
      </c>
      <c r="B2" s="10" t="s">
        <v>118</v>
      </c>
      <c r="C2" s="10" t="s">
        <v>12</v>
      </c>
      <c r="D2" s="11">
        <v>388</v>
      </c>
      <c r="E2" s="11">
        <v>255</v>
      </c>
      <c r="F2" s="12">
        <v>5</v>
      </c>
      <c r="G2" s="13">
        <v>0.005</v>
      </c>
      <c r="H2" s="10" t="s">
        <v>119</v>
      </c>
      <c r="I2" s="14">
        <v>0.025</v>
      </c>
      <c r="J2" s="15">
        <v>0.007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4" spans="1:25">
      <c r="A2" s="3" t="s">
        <v>145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怀揣少年梦．</cp:lastModifiedBy>
  <dcterms:created xsi:type="dcterms:W3CDTF">2018-11-27T08:44:44Z</dcterms:created>
  <cp:lastPrinted>2023-02-17T09:15:30Z</cp:lastPrinted>
  <dcterms:modified xsi:type="dcterms:W3CDTF">2025-12-23T02:22:04Z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681D833990164493B50D96C2A5C12B02_11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