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56" windowHeight="9275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<sst xmlns="http://schemas.openxmlformats.org/spreadsheetml/2006/main" count="167" uniqueCount="147">
  <si>
    <t>光伏组件发电项目产能预估报告书</t>
  </si>
  <si>
    <t>报告编号</t>
  </si>
  <si>
    <t>报告日期</t>
  </si>
  <si>
    <t>场地信息</t>
  </si>
  <si>
    <t>地点</t>
  </si>
  <si>
    <t>乌鲁木齐</t>
  </si>
  <si>
    <t>经纬度</t>
  </si>
  <si>
    <t>43°49′ 87°37′</t>
  </si>
  <si>
    <t>水平面总辐照量</t>
  </si>
  <si>
    <t>4819.39 MJ/m²/年</t>
  </si>
  <si>
    <t>光伏系统信息</t>
  </si>
  <si>
    <t>组件类型</t>
  </si>
  <si>
    <t>单晶硅</t>
  </si>
  <si>
    <t>峰值功率</t>
  </si>
  <si>
    <t>400Wp</t>
  </si>
  <si>
    <t>组件数量</t>
  </si>
  <si>
    <t>系统容量</t>
  </si>
  <si>
    <t>160.4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</si>
  <si>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</si>
  <si>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</si>
  <si>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</si>
  <si>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</si>
  <si>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</si>
  <si>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</si>
  <si>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</si>
  <si>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</si>
  <si>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</si>
  <si>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</si>
  <si>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</si>
  <si>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</si>
  <si>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</si>
  <si>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</si>
  <si>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</si>
  <si>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</si>
  <si>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</si>
  <si>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</si>
  <si>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</si>
  <si>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</si>
  <si>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</si>
  <si>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</si>
  <si>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</si>
  <si>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</si>
  <si>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</si>
  <si>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</si>
  <si>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</si>
  <si>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</si>
  <si>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</si>
  <si>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</si>
  <si>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</si>
  <si>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</si>
  <si>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</si>
  <si>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</si>
  <si>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</si>
  <si>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</si>
  <si>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</si>
  <si>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</si>
  <si>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</si>
  <si>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</si>
  <si>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</si>
  <si>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</si>
  <si>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</si>
  <si>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</si>
  <si>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</si>
  <si>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</si>
  <si>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28155小时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</si>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</sst>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50.8</c:v>
                </c:pt>
                <c:pt idx="1">
                  <c:v>66.9</c:v>
                </c:pt>
                <c:pt idx="2">
                  <c:v>110.8</c:v>
                </c:pt>
                <c:pt idx="3">
                  <c:v>130.4</c:v>
                </c:pt>
                <c:pt idx="4">
                  <c:v>171.2</c:v>
                </c:pt>
                <c:pt idx="5">
                  <c:v>164.7</c:v>
                </c:pt>
                <c:pt idx="6">
                  <c:v>174.7</c:v>
                </c:pt>
                <c:pt idx="7">
                  <c:v>173.7</c:v>
                </c:pt>
                <c:pt idx="8">
                  <c:v>146.7</c:v>
                </c:pt>
                <c:pt idx="9">
                  <c:v>110.2</c:v>
                </c:pt>
                <c:pt idx="10">
                  <c:v>54.8</c:v>
                </c:pt>
                <c:pt idx="11">
                  <c:v>44.1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201993456"/>
        <c:axId val="874054979"/>
      </c:barChart>
      <c:catAx>
        <c:axId val="20199345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74054979"/>
        <c:crosses val="autoZero"/>
        <c:auto val="1"/>
        <c:lblAlgn val="ctr"/>
        <c:lblOffset val="100"/>
        <c:noMultiLvlLbl val="0"/>
      </c:catAx>
      <c:valAx>
        <c:axId val="87405497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01993456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7.32849</c:v>
                </c:pt>
                <c:pt idx="1">
                  <c:v>9.64292</c:v>
                </c:pt>
                <c:pt idx="2">
                  <c:v>15.8829</c:v>
                </c:pt>
                <c:pt idx="3">
                  <c:v>18.113</c:v>
                </c:pt>
                <c:pt idx="4">
                  <c:v>23.3517</c:v>
                </c:pt>
                <c:pt idx="5">
                  <c:v>21.9366</c:v>
                </c:pt>
                <c:pt idx="6">
                  <c:v>23.1855</c:v>
                </c:pt>
                <c:pt idx="7">
                  <c:v>22.9847</c:v>
                </c:pt>
                <c:pt idx="8">
                  <c:v>19.6578</c:v>
                </c:pt>
                <c:pt idx="9">
                  <c:v>15.4051</c:v>
                </c:pt>
                <c:pt idx="10">
                  <c:v>7.86738</c:v>
                </c:pt>
                <c:pt idx="11">
                  <c:v>6.36084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823786498"/>
        <c:axId val="227513340"/>
      </c:barChart>
      <c:catAx>
        <c:axId val="82378649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27513340"/>
        <c:crosses val="autoZero"/>
        <c:auto val="0"/>
        <c:lblAlgn val="ctr"/>
        <c:lblOffset val="100"/>
        <c:tickLblSkip val="1"/>
        <c:noMultiLvlLbl val="0"/>
      </c:catAx>
      <c:valAx>
        <c:axId val="22751334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2378649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191.717</c:v>
                </c:pt>
                <c:pt idx="1">
                  <c:v>190.758</c:v>
                </c:pt>
                <c:pt idx="2">
                  <c:v>189.805</c:v>
                </c:pt>
                <c:pt idx="3">
                  <c:v>188.856</c:v>
                </c:pt>
                <c:pt idx="4">
                  <c:v>187.911</c:v>
                </c:pt>
                <c:pt idx="5">
                  <c:v>186.972</c:v>
                </c:pt>
                <c:pt idx="6">
                  <c:v>186.037</c:v>
                </c:pt>
                <c:pt idx="7">
                  <c:v>185.107</c:v>
                </c:pt>
                <c:pt idx="8">
                  <c:v>184.181</c:v>
                </c:pt>
                <c:pt idx="9">
                  <c:v>183.26</c:v>
                </c:pt>
                <c:pt idx="10">
                  <c:v>182.344</c:v>
                </c:pt>
                <c:pt idx="11">
                  <c:v>181.432</c:v>
                </c:pt>
                <c:pt idx="12">
                  <c:v>180.525</c:v>
                </c:pt>
                <c:pt idx="13">
                  <c:v>179.622</c:v>
                </c:pt>
                <c:pt idx="14">
                  <c:v>178.724</c:v>
                </c:pt>
                <c:pt idx="15">
                  <c:v>177.831</c:v>
                </c:pt>
                <c:pt idx="16">
                  <c:v>176.942</c:v>
                </c:pt>
                <c:pt idx="17">
                  <c:v>176.057</c:v>
                </c:pt>
                <c:pt idx="18">
                  <c:v>175.177</c:v>
                </c:pt>
                <c:pt idx="19">
                  <c:v>174.301</c:v>
                </c:pt>
                <c:pt idx="20">
                  <c:v>173.429</c:v>
                </c:pt>
                <c:pt idx="21">
                  <c:v>172.562</c:v>
                </c:pt>
                <c:pt idx="22">
                  <c:v>171.699</c:v>
                </c:pt>
                <c:pt idx="23">
                  <c:v>170.841</c:v>
                </c:pt>
                <c:pt idx="24">
                  <c:v>169.987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434243355"/>
        <c:axId val="334810470"/>
      </c:barChart>
      <c:catAx>
        <c:axId val="43424335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34810470"/>
        <c:crosses val="autoZero"/>
        <c:auto val="1"/>
        <c:lblAlgn val="ctr"/>
        <c:lblOffset val="100"/>
        <c:noMultiLvlLbl val="0"/>
      </c:catAx>
      <c:valAx>
        <c:axId val="33481047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342433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-92.9657201288385</c:v>
                </c:pt>
                <c:pt idx="1">
                  <c:v>-89.6893316864881</c:v>
                </c:pt>
                <c:pt idx="2">
                  <c:v>-86.30395084403</c:v>
                </c:pt>
                <c:pt idx="3">
                  <c:v>-82.8036275009859</c:v>
                </c:pt>
                <c:pt idx="4">
                  <c:v>-79.1821860666661</c:v>
                </c:pt>
                <c:pt idx="5">
                  <c:v>-75.4332058659344</c:v>
                </c:pt>
                <c:pt idx="6">
                  <c:v>-71.5500111540899</c:v>
                </c:pt>
                <c:pt idx="7">
                  <c:v>-67.5256507249395</c:v>
                </c:pt>
                <c:pt idx="8">
                  <c:v>-63.3529170954867</c:v>
                </c:pt>
                <c:pt idx="9">
                  <c:v>-59.0242952499886</c:v>
                </c:pt>
                <c:pt idx="10">
                  <c:v>-54.5319909254282</c:v>
                </c:pt>
                <c:pt idx="11">
                  <c:v>-49.8678884197188</c:v>
                </c:pt>
                <c:pt idx="12">
                  <c:v>-45.0235479031957</c:v>
                </c:pt>
                <c:pt idx="13">
                  <c:v>-39.9902022131582</c:v>
                </c:pt>
                <c:pt idx="14">
                  <c:v>-34.7587231104021</c:v>
                </c:pt>
                <c:pt idx="15">
                  <c:v>-29.4304731104021</c:v>
                </c:pt>
                <c:pt idx="16">
                  <c:v>-24.1328831104021</c:v>
                </c:pt>
                <c:pt idx="17">
                  <c:v>-18.8657831104021</c:v>
                </c:pt>
                <c:pt idx="18">
                  <c:v>-13.6290331104021</c:v>
                </c:pt>
                <c:pt idx="19">
                  <c:v>-8.42247311040211</c:v>
                </c:pt>
                <c:pt idx="20">
                  <c:v>-3.24596311040211</c:v>
                </c:pt>
                <c:pt idx="21">
                  <c:v>1.90065688959789</c:v>
                </c:pt>
                <c:pt idx="22">
                  <c:v>7.01753688959789</c:v>
                </c:pt>
                <c:pt idx="23">
                  <c:v>12.1048168895979</c:v>
                </c:pt>
                <c:pt idx="24">
                  <c:v>17.1626568895979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4576288"/>
        <c:axId val="399770583"/>
      </c:barChart>
      <c:catAx>
        <c:axId val="21457628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99770583"/>
        <c:crosses val="autoZero"/>
        <c:auto val="1"/>
        <c:lblAlgn val="ctr"/>
        <c:lblOffset val="100"/>
        <c:noMultiLvlLbl val="0"/>
      </c:catAx>
      <c:valAx>
        <c:axId val="399770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1457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50330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18495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304165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475855" y="706755"/>
        <a:ext cx="981265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48260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434705" y="1543685"/>
        <a:ext cx="955675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I54" sqref="I54"/>
    </sheetView>
  </sheetViews>
  <sheetFormatPr defaultColWidth="8.88888888888889" defaultRowHeight="13.2" outlineLevelCol="4"/>
  <cols>
    <col min="1" max="1" width="17.1388888888889" style="66" customWidth="1"/>
    <col min="2" max="2" width="24.4259259259259" style="66" customWidth="1"/>
    <col min="3" max="3" width="22.5740740740741" style="66" customWidth="1"/>
    <col min="4" max="4" width="32.287037037037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" spans="1:5">
      <c r="A2" s="68" t="s">
        <v>1</v>
      </c>
      <c r="B2" s="68"/>
      <c r="C2" s="69" t="s">
        <v>2</v>
      </c>
      <c r="D2" s="70">
        <v>46019</v>
      </c>
    </row>
    <row r="3" ht="5.25" customHeight="1" spans="1:5">
      <c r="A3" s="69"/>
      <c r="B3" s="68"/>
      <c r="C3" s="68"/>
      <c r="D3" s="68"/>
    </row>
    <row r="4" s="63" customFormat="1" ht="15" spans="1:5">
      <c r="A4" s="71" t="s">
        <v>3</v>
      </c>
      <c r="B4" s="72"/>
      <c r="C4" s="72"/>
      <c r="D4" s="73"/>
    </row>
    <row r="5" s="63" customFormat="1" ht="1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5.7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5.75" spans="1:5">
      <c r="A8" s="83" t="s">
        <v>10</v>
      </c>
      <c r="B8" s="84"/>
      <c r="C8" s="84"/>
      <c r="D8" s="85"/>
    </row>
    <row r="9" s="63" customFormat="1" ht="1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" spans="1:5">
      <c r="A10" s="74" t="s">
        <v>15</v>
      </c>
      <c r="B10" s="75">
        <v>401</v>
      </c>
      <c r="C10" s="90" t="s">
        <v>16</v>
      </c>
      <c r="D10" s="91" t="s">
        <v>17</v>
      </c>
    </row>
    <row r="11" s="63" customFormat="1" ht="1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5.75" spans="1:5">
      <c r="A14" s="95" t="s">
        <v>27</v>
      </c>
      <c r="B14" s="96">
        <v>0.0248</v>
      </c>
      <c r="C14" s="97" t="s">
        <v>28</v>
      </c>
      <c r="D14" s="98">
        <v>0.854307</v>
      </c>
    </row>
    <row r="15" s="63" customFormat="1" ht="6" customHeight="1" spans="1:5">
      <c r="A15" s="68"/>
      <c r="B15" s="68"/>
      <c r="C15" s="68"/>
      <c r="D15" s="68"/>
    </row>
    <row r="16" s="63" customFormat="1" ht="15.75" spans="1:5">
      <c r="A16" s="83" t="s">
        <v>29</v>
      </c>
      <c r="B16" s="84"/>
      <c r="C16" s="84"/>
      <c r="D16" s="85"/>
    </row>
    <row r="17" s="63" customFormat="1" ht="1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" spans="1:4">
      <c r="A18" s="74" t="s">
        <v>34</v>
      </c>
      <c r="B18" s="75">
        <v>50.8</v>
      </c>
      <c r="C18" s="10">
        <v>7.32849</v>
      </c>
      <c r="D18" s="101">
        <v>3.8</v>
      </c>
    </row>
    <row r="19" s="63" customFormat="1" ht="15" spans="1:4">
      <c r="A19" s="74" t="s">
        <v>35</v>
      </c>
      <c r="B19" s="102">
        <v>66.9</v>
      </c>
      <c r="C19" s="103">
        <v>9.64292</v>
      </c>
      <c r="D19" s="104">
        <v>5</v>
      </c>
    </row>
    <row r="20" s="63" customFormat="1" ht="15" spans="1:4">
      <c r="A20" s="74" t="s">
        <v>36</v>
      </c>
      <c r="B20" s="75">
        <v>110.8</v>
      </c>
      <c r="C20" s="10">
        <v>15.8829</v>
      </c>
      <c r="D20" s="101">
        <v>8.3</v>
      </c>
    </row>
    <row r="21" s="63" customFormat="1" ht="15" spans="1:4">
      <c r="A21" s="74" t="s">
        <v>37</v>
      </c>
      <c r="B21" s="102">
        <v>130.4</v>
      </c>
      <c r="C21" s="103">
        <v>18.113</v>
      </c>
      <c r="D21" s="104">
        <v>9.4</v>
      </c>
    </row>
    <row r="22" s="63" customFormat="1" ht="15" spans="1:4">
      <c r="A22" s="74" t="s">
        <v>38</v>
      </c>
      <c r="B22" s="75">
        <v>171.2</v>
      </c>
      <c r="C22" s="10">
        <v>23.3517</v>
      </c>
      <c r="D22" s="101">
        <v>12.2</v>
      </c>
    </row>
    <row r="23" s="63" customFormat="1" ht="15" spans="1:4">
      <c r="A23" s="74" t="s">
        <v>39</v>
      </c>
      <c r="B23" s="102">
        <v>164.7</v>
      </c>
      <c r="C23" s="103">
        <v>21.9366</v>
      </c>
      <c r="D23" s="104">
        <v>11.4</v>
      </c>
    </row>
    <row r="24" s="63" customFormat="1" ht="15" spans="1:4">
      <c r="A24" s="74" t="s">
        <v>40</v>
      </c>
      <c r="B24" s="75">
        <v>174.7</v>
      </c>
      <c r="C24" s="10">
        <v>23.1855</v>
      </c>
      <c r="D24" s="101">
        <v>12.1</v>
      </c>
    </row>
    <row r="25" s="63" customFormat="1" ht="15" spans="1:4">
      <c r="A25" s="74" t="s">
        <v>41</v>
      </c>
      <c r="B25" s="102">
        <v>173.7</v>
      </c>
      <c r="C25" s="103">
        <v>22.9847</v>
      </c>
      <c r="D25" s="104">
        <v>12</v>
      </c>
    </row>
    <row r="26" s="63" customFormat="1" ht="15" spans="1:4">
      <c r="A26" s="74" t="s">
        <v>42</v>
      </c>
      <c r="B26" s="75">
        <v>146.7</v>
      </c>
      <c r="C26" s="10">
        <v>19.6578</v>
      </c>
      <c r="D26" s="101">
        <v>10.3</v>
      </c>
    </row>
    <row r="27" s="63" customFormat="1" ht="15" spans="1:4">
      <c r="A27" s="74" t="s">
        <v>43</v>
      </c>
      <c r="B27" s="102">
        <v>110.2</v>
      </c>
      <c r="C27" s="103">
        <v>15.4051</v>
      </c>
      <c r="D27" s="104">
        <v>8</v>
      </c>
    </row>
    <row r="28" s="63" customFormat="1" ht="15" spans="1:4">
      <c r="A28" s="74" t="s">
        <v>44</v>
      </c>
      <c r="B28" s="75">
        <v>54.8</v>
      </c>
      <c r="C28" s="10">
        <v>7.86738</v>
      </c>
      <c r="D28" s="101">
        <v>4.1</v>
      </c>
    </row>
    <row r="29" s="63" customFormat="1" ht="15" spans="1:4">
      <c r="A29" s="74" t="s">
        <v>45</v>
      </c>
      <c r="B29" s="102">
        <v>44.1</v>
      </c>
      <c r="C29" s="103">
        <v>6.36084</v>
      </c>
      <c r="D29" s="104">
        <v>3.3</v>
      </c>
    </row>
    <row r="30" s="64" customFormat="1" ht="15.6" spans="1:4">
      <c r="A30" s="105" t="s">
        <v>46</v>
      </c>
      <c r="B30" s="106">
        <v>1399.1</v>
      </c>
      <c r="C30" s="107">
        <f>SUM(C18:C29)</f>
        <v>191.71693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191.71693</v>
      </c>
      <c r="C31" s="111"/>
      <c r="D31" s="112"/>
    </row>
    <row r="32" ht="14.4" spans="1:4">
      <c r="A32" s="68"/>
      <c r="B32" s="68"/>
      <c r="C32" s="113"/>
      <c r="D32" s="68"/>
    </row>
    <row r="33" ht="18.15" spans="1:4">
      <c r="A33" s="109" t="s">
        <v>48</v>
      </c>
      <c r="B33" s="114" t="s">
        <v>49</v>
      </c>
      <c r="C33" s="115"/>
      <c r="D33" s="116"/>
    </row>
    <row r="34" ht="14.4" spans="1:4">
      <c r="A34" s="68"/>
      <c r="B34" s="68"/>
      <c r="C34" s="68"/>
      <c r="D34" s="68"/>
    </row>
    <row r="35" ht="14.4" spans="1:4">
      <c r="A35" s="69"/>
      <c r="B35" s="69"/>
      <c r="C35" s="69"/>
      <c r="D35" s="68"/>
    </row>
    <row r="36" ht="14.4" spans="1:4">
      <c r="A36" s="69"/>
      <c r="B36" s="69"/>
      <c r="C36" s="69"/>
      <c r="D36" s="68"/>
    </row>
    <row r="37" ht="14.4" spans="1:4">
      <c r="A37" s="69"/>
      <c r="B37" s="69"/>
      <c r="C37" s="69"/>
      <c r="D37" s="68"/>
    </row>
    <row r="38" ht="14.4" spans="1:4">
      <c r="A38" s="69"/>
      <c r="B38" s="69"/>
      <c r="C38" s="69"/>
      <c r="D38" s="68"/>
    </row>
    <row r="39" ht="14.4" spans="1:4">
      <c r="A39" s="69"/>
      <c r="B39" s="69"/>
      <c r="C39" s="69"/>
      <c r="D39" s="68"/>
    </row>
    <row r="40" ht="14.4" spans="1:4">
      <c r="A40" s="68"/>
      <c r="B40" s="68"/>
      <c r="C40" s="68"/>
      <c r="D40" s="68"/>
    </row>
    <row r="41" ht="14.4" spans="1:4">
      <c r="A41" s="68"/>
      <c r="B41" s="68"/>
      <c r="C41" s="68"/>
      <c r="D41" s="68"/>
    </row>
    <row r="42" ht="14.4" spans="1:4">
      <c r="A42" s="69"/>
      <c r="B42" s="69"/>
      <c r="C42" s="68"/>
      <c r="D42" s="68"/>
    </row>
    <row r="43" ht="14.4" spans="1:4">
      <c r="A43" s="69"/>
      <c r="B43" s="69"/>
      <c r="C43" s="68"/>
      <c r="D43" s="68"/>
    </row>
    <row r="44" ht="14.4" spans="1:4">
      <c r="A44" s="68"/>
      <c r="B44" s="68"/>
      <c r="C44" s="68"/>
      <c r="D44" s="68"/>
    </row>
    <row r="45" ht="14.4" spans="1:4">
      <c r="A45" s="68"/>
      <c r="B45" s="68"/>
      <c r="C45" s="68"/>
      <c r="D45" s="68"/>
    </row>
    <row r="46" ht="14.4" spans="1:4">
      <c r="A46" s="68"/>
      <c r="B46" s="68"/>
      <c r="C46" s="68"/>
      <c r="D46" s="68"/>
    </row>
    <row r="47" ht="14.4" spans="1:4">
      <c r="A47" s="68"/>
      <c r="B47" s="68"/>
      <c r="C47" s="68"/>
      <c r="D47" s="68"/>
    </row>
    <row r="48" ht="14.4" spans="1:4">
      <c r="A48" s="68"/>
      <c r="B48" s="68"/>
      <c r="C48" s="68"/>
      <c r="D48" s="68"/>
    </row>
    <row r="49" ht="14.4" spans="1:4">
      <c r="A49" s="68"/>
      <c r="B49" s="68"/>
      <c r="C49" s="68"/>
      <c r="D49" s="68"/>
    </row>
    <row r="50" ht="14.4" spans="1:4">
      <c r="A50" s="68"/>
      <c r="B50" s="68"/>
      <c r="C50" s="68"/>
      <c r="D50" s="68"/>
    </row>
    <row r="51" ht="14.4" spans="1:4">
      <c r="A51" s="68"/>
      <c r="B51" s="68"/>
      <c r="C51" s="68"/>
      <c r="D51" s="68"/>
    </row>
    <row r="52" ht="14.4" spans="1:4">
      <c r="A52" s="68"/>
      <c r="B52" s="68"/>
      <c r="C52" s="68"/>
      <c r="D52" s="68"/>
    </row>
    <row r="53" s="63" customFormat="1" ht="15"/>
    <row r="54" s="63" customFormat="1" ht="15"/>
    <row r="55" ht="13.5" customHeight="1"/>
    <row r="56" ht="14.4" spans="1:4">
      <c r="A56" s="68"/>
      <c r="B56" s="68"/>
      <c r="C56" s="68"/>
      <c r="D56" s="68"/>
    </row>
    <row r="83" ht="14.4" spans="1:4">
      <c r="A83" s="117" t="s">
        <v>50</v>
      </c>
      <c r="B83" s="118" t="s">
        <v>51</v>
      </c>
      <c r="C83" s="118"/>
      <c r="D83" s="119"/>
    </row>
    <row r="84" ht="14.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88888888888889" defaultRowHeight="13.2" outlineLevelCol="6"/>
  <cols>
    <col min="1" max="1" width="3.28703703703704" customWidth="1"/>
    <col min="2" max="2" width="20.4259259259259" style="25" customWidth="1"/>
    <col min="3" max="3" width="25.5740740740741" style="25" customWidth="1"/>
    <col min="4" max="4" width="26.5740740740741" style="25" customWidth="1"/>
    <col min="5" max="5" width="28.712962962963" style="25" customWidth="1"/>
    <col min="6" max="6" width="26.4259259259259" customWidth="1"/>
    <col min="7" max="7" width="19.287037037037" customWidth="1"/>
  </cols>
  <sheetData>
    <row r="1" ht="13.95"/>
    <row r="2" ht="24.75" customHeight="1" spans="2:7">
      <c r="B2" s="55" t="s">
        <v>54</v>
      </c>
      <c r="C2" s="56" t="str">
        <f>光伏发电!D10</f>
        <v>160.4 kW</v>
      </c>
      <c r="D2" s="57" t="s">
        <v>55</v>
      </c>
      <c r="E2" s="58">
        <f>光伏发电!C30</f>
        <v>191.71693</v>
      </c>
      <c r="F2" s="57" t="s">
        <v>56</v>
      </c>
      <c r="G2" s="59">
        <v>6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2</v>
      </c>
      <c r="D5" s="37">
        <v>191.717</v>
      </c>
      <c r="E5" s="38">
        <v>1195</v>
      </c>
    </row>
    <row r="6" ht="20.1" customHeight="1" spans="2:7">
      <c r="B6" s="34">
        <v>2</v>
      </c>
      <c r="C6" s="35">
        <v>0.5</v>
      </c>
      <c r="D6" s="37">
        <v>190.758</v>
      </c>
      <c r="E6" s="38">
        <v>1189</v>
      </c>
    </row>
    <row r="7" ht="20.1" customHeight="1" spans="2:7">
      <c r="B7" s="34">
        <v>3</v>
      </c>
      <c r="C7" s="35">
        <f>$C$6</f>
        <v>0.5</v>
      </c>
      <c r="D7" s="37">
        <v>189.805</v>
      </c>
      <c r="E7" s="38">
        <v>1183</v>
      </c>
    </row>
    <row r="8" ht="20.1" customHeight="1" spans="2:7">
      <c r="B8" s="34">
        <v>4</v>
      </c>
      <c r="C8" s="35">
        <f t="shared" ref="C8:C29" si="0">$C$6</f>
        <v>0.5</v>
      </c>
      <c r="D8" s="37">
        <v>188.856</v>
      </c>
      <c r="E8" s="38">
        <v>1177</v>
      </c>
    </row>
    <row r="9" ht="20.1" customHeight="1" spans="2:7">
      <c r="B9" s="34">
        <v>5</v>
      </c>
      <c r="C9" s="35">
        <f t="shared" si="0"/>
        <v>0.5</v>
      </c>
      <c r="D9" s="37">
        <v>187.911</v>
      </c>
      <c r="E9" s="38">
        <v>1172</v>
      </c>
    </row>
    <row r="10" ht="20.1" customHeight="1" spans="2:7">
      <c r="B10" s="34">
        <v>6</v>
      </c>
      <c r="C10" s="35">
        <f t="shared" si="0"/>
        <v>0.5</v>
      </c>
      <c r="D10" s="37">
        <v>186.972</v>
      </c>
      <c r="E10" s="38">
        <v>1166</v>
      </c>
    </row>
    <row r="11" ht="20.1" customHeight="1" spans="2:7">
      <c r="B11" s="34">
        <v>7</v>
      </c>
      <c r="C11" s="35">
        <f t="shared" si="0"/>
        <v>0.5</v>
      </c>
      <c r="D11" s="37">
        <v>186.037</v>
      </c>
      <c r="E11" s="38">
        <v>1160</v>
      </c>
    </row>
    <row r="12" ht="20.1" customHeight="1" spans="2:7">
      <c r="B12" s="34">
        <v>8</v>
      </c>
      <c r="C12" s="35">
        <f t="shared" si="0"/>
        <v>0.5</v>
      </c>
      <c r="D12" s="37">
        <v>185.107</v>
      </c>
      <c r="E12" s="38">
        <v>1154</v>
      </c>
    </row>
    <row r="13" ht="20.1" customHeight="1" spans="2:7">
      <c r="B13" s="34">
        <v>9</v>
      </c>
      <c r="C13" s="35">
        <f t="shared" si="0"/>
        <v>0.5</v>
      </c>
      <c r="D13" s="37">
        <v>184.181</v>
      </c>
      <c r="E13" s="38">
        <v>1148</v>
      </c>
    </row>
    <row r="14" ht="20.1" customHeight="1" spans="2:7">
      <c r="B14" s="34">
        <v>10</v>
      </c>
      <c r="C14" s="35">
        <f t="shared" si="0"/>
        <v>0.5</v>
      </c>
      <c r="D14" s="37">
        <v>183.26</v>
      </c>
      <c r="E14" s="38">
        <v>1143</v>
      </c>
    </row>
    <row r="15" ht="20.1" customHeight="1" spans="2:7">
      <c r="B15" s="34">
        <v>11</v>
      </c>
      <c r="C15" s="35">
        <f t="shared" si="0"/>
        <v>0.5</v>
      </c>
      <c r="D15" s="37">
        <v>182.344</v>
      </c>
      <c r="E15" s="38">
        <v>1137</v>
      </c>
    </row>
    <row r="16" ht="20.1" customHeight="1" spans="2:7">
      <c r="B16" s="34">
        <v>12</v>
      </c>
      <c r="C16" s="35">
        <f t="shared" si="0"/>
        <v>0.5</v>
      </c>
      <c r="D16" s="37">
        <v>181.432</v>
      </c>
      <c r="E16" s="38">
        <v>1131</v>
      </c>
    </row>
    <row r="17" ht="20.1" customHeight="1" spans="2:5">
      <c r="B17" s="34">
        <v>13</v>
      </c>
      <c r="C17" s="35">
        <f t="shared" si="0"/>
        <v>0.5</v>
      </c>
      <c r="D17" s="37">
        <v>180.525</v>
      </c>
      <c r="E17" s="38">
        <v>1125</v>
      </c>
    </row>
    <row r="18" ht="20.1" customHeight="1" spans="2:5">
      <c r="B18" s="34">
        <v>14</v>
      </c>
      <c r="C18" s="35">
        <f t="shared" si="0"/>
        <v>0.5</v>
      </c>
      <c r="D18" s="37">
        <v>179.622</v>
      </c>
      <c r="E18" s="38">
        <v>1120</v>
      </c>
    </row>
    <row r="19" ht="20.1" customHeight="1" spans="2:5">
      <c r="B19" s="34">
        <v>15</v>
      </c>
      <c r="C19" s="35">
        <f t="shared" si="0"/>
        <v>0.5</v>
      </c>
      <c r="D19" s="37">
        <v>178.724</v>
      </c>
      <c r="E19" s="38">
        <v>1114</v>
      </c>
    </row>
    <row r="20" ht="20.1" customHeight="1" spans="2:5">
      <c r="B20" s="34">
        <v>16</v>
      </c>
      <c r="C20" s="35">
        <f t="shared" si="0"/>
        <v>0.5</v>
      </c>
      <c r="D20" s="37">
        <v>177.831</v>
      </c>
      <c r="E20" s="38">
        <v>1109</v>
      </c>
    </row>
    <row r="21" ht="20.1" customHeight="1" spans="2:5">
      <c r="B21" s="34">
        <v>17</v>
      </c>
      <c r="C21" s="35">
        <f t="shared" si="0"/>
        <v>0.5</v>
      </c>
      <c r="D21" s="37">
        <v>176.942</v>
      </c>
      <c r="E21" s="38">
        <v>1103</v>
      </c>
    </row>
    <row r="22" ht="20.1" customHeight="1" spans="2:5">
      <c r="B22" s="34">
        <v>18</v>
      </c>
      <c r="C22" s="35">
        <f t="shared" si="0"/>
        <v>0.5</v>
      </c>
      <c r="D22" s="37">
        <v>176.057</v>
      </c>
      <c r="E22" s="38">
        <v>1098</v>
      </c>
    </row>
    <row r="23" ht="20.1" customHeight="1" spans="2:5">
      <c r="B23" s="34">
        <v>19</v>
      </c>
      <c r="C23" s="35">
        <f t="shared" si="0"/>
        <v>0.5</v>
      </c>
      <c r="D23" s="37">
        <v>175.177</v>
      </c>
      <c r="E23" s="38">
        <v>1092</v>
      </c>
    </row>
    <row r="24" ht="20.1" customHeight="1" spans="2:5">
      <c r="B24" s="34">
        <v>20</v>
      </c>
      <c r="C24" s="35">
        <f t="shared" si="0"/>
        <v>0.5</v>
      </c>
      <c r="D24" s="37">
        <v>174.301</v>
      </c>
      <c r="E24" s="38">
        <v>1087</v>
      </c>
    </row>
    <row r="25" ht="20.1" customHeight="1" spans="2:5">
      <c r="B25" s="34">
        <v>21</v>
      </c>
      <c r="C25" s="35">
        <f t="shared" si="0"/>
        <v>0.5</v>
      </c>
      <c r="D25" s="37">
        <v>173.429</v>
      </c>
      <c r="E25" s="38">
        <v>1081</v>
      </c>
    </row>
    <row r="26" ht="20.1" customHeight="1" spans="2:5">
      <c r="B26" s="34">
        <v>22</v>
      </c>
      <c r="C26" s="35">
        <f t="shared" si="0"/>
        <v>0.5</v>
      </c>
      <c r="D26" s="37">
        <v>172.562</v>
      </c>
      <c r="E26" s="38">
        <v>1076</v>
      </c>
    </row>
    <row r="27" ht="20.1" customHeight="1" spans="2:5">
      <c r="B27" s="34">
        <v>23</v>
      </c>
      <c r="C27" s="35">
        <f t="shared" si="0"/>
        <v>0.5</v>
      </c>
      <c r="D27" s="37">
        <v>171.699</v>
      </c>
      <c r="E27" s="38">
        <v>1070</v>
      </c>
    </row>
    <row r="28" ht="20.1" customHeight="1" spans="2:5">
      <c r="B28" s="34">
        <v>24</v>
      </c>
      <c r="C28" s="35">
        <f t="shared" si="0"/>
        <v>0.5</v>
      </c>
      <c r="D28" s="37">
        <v>170.841</v>
      </c>
      <c r="E28" s="38">
        <v>1065</v>
      </c>
    </row>
    <row r="29" ht="20.1" customHeight="1" spans="2:5">
      <c r="B29" s="34">
        <v>25</v>
      </c>
      <c r="C29" s="35">
        <f t="shared" si="0"/>
        <v>0.5</v>
      </c>
      <c r="D29" s="37">
        <v>169.987</v>
      </c>
      <c r="E29" s="38">
        <v>1060</v>
      </c>
    </row>
    <row r="30" ht="20.1" customHeight="1" spans="2:5">
      <c r="B30" s="39" t="s">
        <v>63</v>
      </c>
      <c r="C30" s="39"/>
      <c r="D30" s="37">
        <f>SUM(D5:D29)</f>
        <v>4516.077</v>
      </c>
      <c r="E30" s="61" t="s">
        <v>64</v>
      </c>
    </row>
    <row r="31" spans="2:5">
      <c r="B31" s="44"/>
    </row>
    <row r="32" ht="14.4" spans="2:5">
      <c r="B32" s="62" t="s">
        <v>65</v>
      </c>
      <c r="C32" s="62"/>
      <c r="D32" s="62"/>
      <c r="E32"/>
    </row>
    <row r="33" spans="2:2">
      <c r="B33" s="44"/>
    </row>
    <row r="34" spans="2:2">
      <c r="B34" s="44"/>
    </row>
    <row r="35" spans="2:2">
      <c r="B35" s="44"/>
    </row>
    <row r="36" spans="2:2">
      <c r="B36" s="44"/>
    </row>
    <row r="37" spans="2:2">
      <c r="B37" s="44"/>
    </row>
    <row r="38" spans="2:2">
      <c r="B38" s="44"/>
    </row>
    <row r="39" spans="2:2">
      <c r="B39" s="44"/>
    </row>
    <row r="40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88888888888889" defaultRowHeight="13.2"/>
  <cols>
    <col min="1" max="1" width="3.71296296296296" customWidth="1"/>
    <col min="2" max="2" width="17.287037037037" style="25" customWidth="1"/>
    <col min="3" max="3" width="18.5740740740741" style="25" customWidth="1"/>
    <col min="4" max="4" width="20.712962962963" style="25" customWidth="1"/>
    <col min="5" max="5" width="19.8518518518519" style="25"/>
    <col min="6" max="6" width="21.5740740740741" style="25" customWidth="1"/>
    <col min="7" max="7" width="20.5740740740741" style="25" customWidth="1"/>
    <col min="8" max="8" width="25.8518518518519" customWidth="1"/>
    <col min="9" max="9" width="14.1388888888889" customWidth="1"/>
    <col min="10" max="10" width="23.1388888888889" customWidth="1"/>
    <col min="11" max="11" width="13" customWidth="1"/>
    <col min="12" max="12" width="22" customWidth="1"/>
    <col min="13" max="13" width="14.4259259259259" customWidth="1"/>
  </cols>
  <sheetData>
    <row r="1" ht="13.95"/>
    <row r="2" s="23" customFormat="1" ht="27.75" customHeight="1" spans="2:13">
      <c r="B2" s="26" t="s">
        <v>66</v>
      </c>
      <c r="C2" s="27" t="str">
        <f>'25年发电量'!$C$2</f>
        <v>160.4 kW</v>
      </c>
      <c r="D2" s="28" t="s">
        <v>55</v>
      </c>
      <c r="E2" s="29">
        <f>光伏发电!C30</f>
        <v>191.71693</v>
      </c>
      <c r="F2" s="28" t="s">
        <v>67</v>
      </c>
      <c r="G2" s="30" t="s">
        <v>68</v>
      </c>
      <c r="H2" s="28" t="s">
        <v>69</v>
      </c>
      <c r="I2" s="31">
        <v>6</v>
      </c>
      <c r="J2" s="28" t="s">
        <v>70</v>
      </c>
      <c r="K2" s="31">
        <v>0.8</v>
      </c>
      <c r="L2" s="28" t="s">
        <v>71</v>
      </c>
      <c r="M2" s="32">
        <v>138.62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2</v>
      </c>
      <c r="D5" s="36">
        <v>191.717</v>
      </c>
      <c r="E5" s="37">
        <v>6.7101</v>
      </c>
      <c r="F5" s="36">
        <v>-92.9657201288385</v>
      </c>
      <c r="G5" s="38">
        <v>1195</v>
      </c>
    </row>
    <row r="6" ht="20.1" customHeight="1" spans="2:13">
      <c r="B6" s="34">
        <v>2</v>
      </c>
      <c r="C6" s="35">
        <v>0.5</v>
      </c>
      <c r="D6" s="36">
        <v>190.758</v>
      </c>
      <c r="E6" s="37">
        <v>6.57589</v>
      </c>
      <c r="F6" s="36">
        <v>-89.6893316864881</v>
      </c>
      <c r="G6" s="38">
        <v>1189</v>
      </c>
    </row>
    <row r="7" ht="20.1" customHeight="1" spans="2:13">
      <c r="B7" s="34">
        <v>3</v>
      </c>
      <c r="C7" s="35">
        <f>C6</f>
        <v>0.5</v>
      </c>
      <c r="D7" s="36">
        <v>189.805</v>
      </c>
      <c r="E7" s="37">
        <v>6.54301</v>
      </c>
      <c r="F7" s="36">
        <v>-86.30395084403</v>
      </c>
      <c r="G7" s="38">
        <v>1183</v>
      </c>
    </row>
    <row r="8" ht="20.1" customHeight="1" spans="2:13">
      <c r="B8" s="34">
        <v>4</v>
      </c>
      <c r="C8" s="35">
        <f t="shared" ref="C8:C29" si="0">C7</f>
        <v>0.5</v>
      </c>
      <c r="D8" s="36">
        <v>188.856</v>
      </c>
      <c r="E8" s="37">
        <v>6.5103</v>
      </c>
      <c r="F8" s="36">
        <v>-82.8036275009859</v>
      </c>
      <c r="G8" s="38">
        <v>1177</v>
      </c>
    </row>
    <row r="9" ht="20.1" customHeight="1" spans="2:13">
      <c r="B9" s="34">
        <v>5</v>
      </c>
      <c r="C9" s="35">
        <f t="shared" si="0"/>
        <v>0.5</v>
      </c>
      <c r="D9" s="36">
        <v>187.911</v>
      </c>
      <c r="E9" s="37">
        <v>6.47775</v>
      </c>
      <c r="F9" s="36">
        <v>-79.1821860666661</v>
      </c>
      <c r="G9" s="38">
        <v>1172</v>
      </c>
    </row>
    <row r="10" ht="20.1" customHeight="1" spans="2:13">
      <c r="B10" s="34">
        <v>6</v>
      </c>
      <c r="C10" s="35">
        <f t="shared" si="0"/>
        <v>0.5</v>
      </c>
      <c r="D10" s="36">
        <v>186.972</v>
      </c>
      <c r="E10" s="37">
        <v>6.44536</v>
      </c>
      <c r="F10" s="36">
        <v>-75.4332058659344</v>
      </c>
      <c r="G10" s="38">
        <v>1166</v>
      </c>
    </row>
    <row r="11" ht="20.1" customHeight="1" spans="2:13">
      <c r="B11" s="34">
        <v>7</v>
      </c>
      <c r="C11" s="35">
        <f t="shared" si="0"/>
        <v>0.5</v>
      </c>
      <c r="D11" s="36">
        <v>186.037</v>
      </c>
      <c r="E11" s="37">
        <v>6.41313</v>
      </c>
      <c r="F11" s="36">
        <v>-71.5500111540899</v>
      </c>
      <c r="G11" s="38">
        <v>1160</v>
      </c>
    </row>
    <row r="12" ht="20.1" customHeight="1" spans="2:13">
      <c r="B12" s="34">
        <v>8</v>
      </c>
      <c r="C12" s="35">
        <f t="shared" si="0"/>
        <v>0.5</v>
      </c>
      <c r="D12" s="36">
        <v>185.107</v>
      </c>
      <c r="E12" s="37">
        <v>6.38107</v>
      </c>
      <c r="F12" s="36">
        <v>-67.5256507249395</v>
      </c>
      <c r="G12" s="38">
        <v>1154</v>
      </c>
    </row>
    <row r="13" ht="20.1" customHeight="1" spans="2:13">
      <c r="B13" s="34">
        <v>9</v>
      </c>
      <c r="C13" s="35">
        <f t="shared" si="0"/>
        <v>0.5</v>
      </c>
      <c r="D13" s="36">
        <v>184.181</v>
      </c>
      <c r="E13" s="37">
        <v>6.34916</v>
      </c>
      <c r="F13" s="36">
        <v>-63.3529170954867</v>
      </c>
      <c r="G13" s="38">
        <v>1148</v>
      </c>
    </row>
    <row r="14" ht="20.1" customHeight="1" spans="2:13">
      <c r="B14" s="34">
        <v>10</v>
      </c>
      <c r="C14" s="35">
        <f t="shared" si="0"/>
        <v>0.5</v>
      </c>
      <c r="D14" s="36">
        <v>183.26</v>
      </c>
      <c r="E14" s="37">
        <v>6.31742</v>
      </c>
      <c r="F14" s="36">
        <v>-59.0242952499886</v>
      </c>
      <c r="G14" s="38">
        <v>1143</v>
      </c>
    </row>
    <row r="15" ht="20.1" customHeight="1" spans="2:13">
      <c r="B15" s="34">
        <v>11</v>
      </c>
      <c r="C15" s="35">
        <f t="shared" si="0"/>
        <v>0.5</v>
      </c>
      <c r="D15" s="36">
        <v>182.344</v>
      </c>
      <c r="E15" s="37">
        <v>6.28583</v>
      </c>
      <c r="F15" s="36">
        <v>-54.5319909254282</v>
      </c>
      <c r="G15" s="38">
        <v>1137</v>
      </c>
    </row>
    <row r="16" ht="20.1" customHeight="1" spans="2:13">
      <c r="B16" s="34">
        <v>12</v>
      </c>
      <c r="C16" s="35">
        <f t="shared" si="0"/>
        <v>0.5</v>
      </c>
      <c r="D16" s="36">
        <v>181.432</v>
      </c>
      <c r="E16" s="37">
        <v>6.2544</v>
      </c>
      <c r="F16" s="36">
        <v>-49.8678884197188</v>
      </c>
      <c r="G16" s="38">
        <v>1131</v>
      </c>
    </row>
    <row r="17" ht="20.1" customHeight="1" spans="2:7">
      <c r="B17" s="34">
        <v>13</v>
      </c>
      <c r="C17" s="35">
        <f t="shared" si="0"/>
        <v>0.5</v>
      </c>
      <c r="D17" s="36">
        <v>180.525</v>
      </c>
      <c r="E17" s="37">
        <v>6.22313</v>
      </c>
      <c r="F17" s="36">
        <v>-45.0235479031957</v>
      </c>
      <c r="G17" s="38">
        <v>1125</v>
      </c>
    </row>
    <row r="18" ht="20.1" customHeight="1" spans="2:7">
      <c r="B18" s="34">
        <v>14</v>
      </c>
      <c r="C18" s="35">
        <f t="shared" si="0"/>
        <v>0.5</v>
      </c>
      <c r="D18" s="36">
        <v>179.622</v>
      </c>
      <c r="E18" s="37">
        <v>6.19201</v>
      </c>
      <c r="F18" s="36">
        <v>-39.9902022131582</v>
      </c>
      <c r="G18" s="38">
        <v>1120</v>
      </c>
    </row>
    <row r="19" ht="20.1" customHeight="1" spans="2:7">
      <c r="B19" s="34">
        <v>15</v>
      </c>
      <c r="C19" s="35">
        <f t="shared" si="0"/>
        <v>0.5</v>
      </c>
      <c r="D19" s="36">
        <v>178.724</v>
      </c>
      <c r="E19" s="37">
        <v>6.16105</v>
      </c>
      <c r="F19" s="36">
        <v>-34.7587231104021</v>
      </c>
      <c r="G19" s="38">
        <v>1114</v>
      </c>
    </row>
    <row r="20" ht="20.1" customHeight="1" spans="2:7">
      <c r="B20" s="34">
        <v>16</v>
      </c>
      <c r="C20" s="35">
        <f t="shared" si="0"/>
        <v>0.5</v>
      </c>
      <c r="D20" s="36">
        <v>177.831</v>
      </c>
      <c r="E20" s="37">
        <v>6.13025</v>
      </c>
      <c r="F20" s="36">
        <v>-29.4304731104021</v>
      </c>
      <c r="G20" s="38">
        <v>1109</v>
      </c>
    </row>
    <row r="21" ht="20.1" customHeight="1" spans="2:7">
      <c r="B21" s="34">
        <v>17</v>
      </c>
      <c r="C21" s="35">
        <f t="shared" si="0"/>
        <v>0.5</v>
      </c>
      <c r="D21" s="36">
        <v>176.942</v>
      </c>
      <c r="E21" s="37">
        <v>6.09959</v>
      </c>
      <c r="F21" s="36">
        <v>-24.1328831104021</v>
      </c>
      <c r="G21" s="38">
        <v>1103</v>
      </c>
    </row>
    <row r="22" ht="20.1" customHeight="1" spans="2:7">
      <c r="B22" s="34">
        <v>18</v>
      </c>
      <c r="C22" s="35">
        <f t="shared" si="0"/>
        <v>0.5</v>
      </c>
      <c r="D22" s="36">
        <v>176.057</v>
      </c>
      <c r="E22" s="37">
        <v>6.0691</v>
      </c>
      <c r="F22" s="36">
        <v>-18.8657831104021</v>
      </c>
      <c r="G22" s="38">
        <v>1098</v>
      </c>
    </row>
    <row r="23" ht="20.1" customHeight="1" spans="2:7">
      <c r="B23" s="34">
        <v>19</v>
      </c>
      <c r="C23" s="35">
        <f t="shared" si="0"/>
        <v>0.5</v>
      </c>
      <c r="D23" s="36">
        <v>175.177</v>
      </c>
      <c r="E23" s="37">
        <v>6.03875</v>
      </c>
      <c r="F23" s="36">
        <v>-13.6290331104021</v>
      </c>
      <c r="G23" s="38">
        <v>1092</v>
      </c>
    </row>
    <row r="24" ht="20.1" customHeight="1" spans="2:7">
      <c r="B24" s="34">
        <v>20</v>
      </c>
      <c r="C24" s="35">
        <f t="shared" si="0"/>
        <v>0.5</v>
      </c>
      <c r="D24" s="36">
        <v>174.301</v>
      </c>
      <c r="E24" s="37">
        <v>6.00856</v>
      </c>
      <c r="F24" s="36">
        <v>-8.42247311040211</v>
      </c>
      <c r="G24" s="38">
        <v>1087</v>
      </c>
    </row>
    <row r="25" ht="20.1" customHeight="1" spans="2:7">
      <c r="B25" s="34">
        <v>21</v>
      </c>
      <c r="C25" s="35">
        <f t="shared" si="0"/>
        <v>0.5</v>
      </c>
      <c r="D25" s="36">
        <v>173.429</v>
      </c>
      <c r="E25" s="37">
        <v>5.97851</v>
      </c>
      <c r="F25" s="36">
        <v>-3.24596311040211</v>
      </c>
      <c r="G25" s="38">
        <v>1081</v>
      </c>
    </row>
    <row r="26" ht="20.1" customHeight="1" spans="2:7">
      <c r="B26" s="34">
        <v>22</v>
      </c>
      <c r="C26" s="35">
        <f t="shared" si="0"/>
        <v>0.5</v>
      </c>
      <c r="D26" s="36">
        <v>172.562</v>
      </c>
      <c r="E26" s="37">
        <v>5.94862</v>
      </c>
      <c r="F26" s="36">
        <v>1.90065688959789</v>
      </c>
      <c r="G26" s="38">
        <v>1076</v>
      </c>
    </row>
    <row r="27" ht="20.1" customHeight="1" spans="2:7">
      <c r="B27" s="34">
        <v>23</v>
      </c>
      <c r="C27" s="35">
        <f t="shared" si="0"/>
        <v>0.5</v>
      </c>
      <c r="D27" s="36">
        <v>171.699</v>
      </c>
      <c r="E27" s="37">
        <v>5.91888</v>
      </c>
      <c r="F27" s="36">
        <v>7.01753688959789</v>
      </c>
      <c r="G27" s="38">
        <v>1070</v>
      </c>
    </row>
    <row r="28" ht="20.1" customHeight="1" spans="2:7">
      <c r="B28" s="34">
        <v>24</v>
      </c>
      <c r="C28" s="35">
        <f t="shared" si="0"/>
        <v>0.5</v>
      </c>
      <c r="D28" s="36">
        <v>170.841</v>
      </c>
      <c r="E28" s="37">
        <v>5.88928</v>
      </c>
      <c r="F28" s="36">
        <v>12.1048168895979</v>
      </c>
      <c r="G28" s="38">
        <v>1065</v>
      </c>
    </row>
    <row r="29" ht="20.1" customHeight="1" spans="2:7">
      <c r="B29" s="34">
        <v>25</v>
      </c>
      <c r="C29" s="35">
        <f t="shared" si="0"/>
        <v>0.5</v>
      </c>
      <c r="D29" s="36">
        <v>169.987</v>
      </c>
      <c r="E29" s="37">
        <v>5.85984</v>
      </c>
      <c r="F29" s="36">
        <v>17.1626568895979</v>
      </c>
      <c r="G29" s="38">
        <v>1060</v>
      </c>
    </row>
    <row r="30" ht="20.1" customHeight="1" spans="2:7">
      <c r="B30" s="39" t="s">
        <v>78</v>
      </c>
      <c r="C30" s="40"/>
      <c r="D30" s="41">
        <f>SUM(D5:D29)</f>
        <v>4516.077</v>
      </c>
      <c r="E30" s="42">
        <f>SUM(E5:E29)</f>
        <v>155.78099</v>
      </c>
      <c r="F30" s="40"/>
      <c r="G30" s="43" t="s">
        <v>64</v>
      </c>
    </row>
    <row r="31" ht="27.75" customHeight="1" spans="2:7">
      <c r="B31" s="44"/>
    </row>
    <row r="32" spans="2:7">
      <c r="B32" s="44"/>
    </row>
    <row r="33" ht="21" spans="2:10">
      <c r="B33" s="45" t="s">
        <v>79</v>
      </c>
      <c r="C33" s="45"/>
      <c r="D33" s="46">
        <v>67.37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155.78</v>
      </c>
      <c r="E34" s="48" t="s">
        <v>82</v>
      </c>
      <c r="F34" s="48"/>
      <c r="G34" s="49">
        <v>17.16</v>
      </c>
      <c r="H34" s="45" t="s">
        <v>83</v>
      </c>
      <c r="I34" s="45"/>
      <c r="J34" s="50">
        <v>22.33</v>
      </c>
    </row>
    <row r="35" ht="32.4" spans="2:10">
      <c r="B35" s="48" t="s">
        <v>84</v>
      </c>
      <c r="C35" s="48"/>
      <c r="D35" s="49">
        <v>-38.66</v>
      </c>
      <c r="E35" s="48" t="s">
        <v>85</v>
      </c>
      <c r="F35" s="48"/>
      <c r="G35" s="51" t="s">
        <v>86</v>
      </c>
      <c r="H35" s="52" t="s">
        <v>87</v>
      </c>
      <c r="I35" s="52"/>
      <c r="J35" s="53">
        <v>21.68</v>
      </c>
    </row>
    <row r="36" spans="2:10">
      <c r="B36" s="44"/>
      <c r="H36" s="54"/>
      <c r="I36" s="54"/>
      <c r="J36" s="54"/>
    </row>
    <row r="37" spans="2:10">
      <c r="B37" s="44"/>
    </row>
    <row r="38" spans="2:10">
      <c r="B38" s="44"/>
    </row>
    <row r="39" spans="2:10">
      <c r="B39" s="44"/>
    </row>
    <row r="40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88888888888889" defaultRowHeight="13.2" outlineLevelCol="7"/>
  <cols>
    <col min="2" max="2" width="9.13888888888889"/>
    <col min="3" max="3" width="12.287037037037" customWidth="1"/>
    <col min="4" max="4" width="10.5740740740741" customWidth="1"/>
    <col min="5" max="5" width="20.287037037037" customWidth="1"/>
    <col min="6" max="6" width="12.712962962963" customWidth="1"/>
    <col min="7" max="7" width="9.57407407407407" customWidth="1"/>
    <col min="8" max="8" width="44.712962962963" customWidth="1"/>
  </cols>
  <sheetData>
    <row r="2" ht="20.1" customHeight="1" spans="2:8">
      <c r="B2" s="17" t="s">
        <v>88</v>
      </c>
      <c r="C2" s="17" t="s">
        <v>89</v>
      </c>
      <c r="D2" s="17" t="s">
        <v>90</v>
      </c>
      <c r="E2" s="17" t="s">
        <v>91</v>
      </c>
      <c r="F2" s="17" t="s">
        <v>21</v>
      </c>
      <c r="G2" s="17" t="s">
        <v>92</v>
      </c>
      <c r="H2" s="17" t="s">
        <v>93</v>
      </c>
    </row>
    <row r="3" ht="20.1" customHeight="1" spans="2:8">
      <c r="B3" s="18" t="s">
        <v>94</v>
      </c>
      <c r="C3" s="19" t="s">
        <v>95</v>
      </c>
      <c r="D3" s="19" t="s">
        <v>95</v>
      </c>
      <c r="E3" s="20">
        <f>ROUND(F3/25,3)</f>
        <v>180.643</v>
      </c>
      <c r="F3" s="20">
        <f>'25年发电量'!D30</f>
        <v>4516.077</v>
      </c>
      <c r="G3" s="19" t="s">
        <v>96</v>
      </c>
      <c r="H3" s="18"/>
    </row>
    <row r="4" ht="20.1" customHeight="1" spans="2:8">
      <c r="B4" s="18" t="s">
        <v>97</v>
      </c>
      <c r="C4" s="19">
        <v>0.33</v>
      </c>
      <c r="D4" s="19" t="s">
        <v>98</v>
      </c>
      <c r="E4" s="21">
        <f>ROUND($E$3*C4,3)</f>
        <v>59.612</v>
      </c>
      <c r="F4" s="21">
        <f>ROUND(E4*25,3)</f>
        <v>1490.3</v>
      </c>
      <c r="G4" s="19" t="s">
        <v>99</v>
      </c>
      <c r="H4" s="18" t="s">
        <v>100</v>
      </c>
    </row>
    <row r="5" ht="20.1" customHeight="1" spans="2:8">
      <c r="B5" s="18" t="s">
        <v>101</v>
      </c>
      <c r="C5" s="19">
        <v>0.017</v>
      </c>
      <c r="D5" s="19" t="s">
        <v>102</v>
      </c>
      <c r="E5" s="21">
        <f>ROUND($E$3*C5,5)</f>
        <v>3.07093</v>
      </c>
      <c r="F5" s="21">
        <f>ROUND(E5*25,3)</f>
        <v>76.773</v>
      </c>
      <c r="G5" s="19" t="s">
        <v>103</v>
      </c>
      <c r="H5" s="19" t="s">
        <v>104</v>
      </c>
    </row>
    <row r="6" ht="20.1" customHeight="1" spans="2:8">
      <c r="B6" s="18" t="s">
        <v>105</v>
      </c>
      <c r="C6" s="19">
        <v>0.541</v>
      </c>
      <c r="D6" s="19" t="s">
        <v>98</v>
      </c>
      <c r="E6" s="21">
        <f>ROUND($E$3*C6,3)</f>
        <v>97.728</v>
      </c>
      <c r="F6" s="21">
        <f>ROUND(E6*25,3)</f>
        <v>2443.2</v>
      </c>
      <c r="G6" s="19" t="s">
        <v>99</v>
      </c>
      <c r="H6" s="19" t="s">
        <v>104</v>
      </c>
    </row>
    <row r="7" ht="20.1" customHeight="1" spans="2:8">
      <c r="B7" s="18" t="s">
        <v>106</v>
      </c>
      <c r="C7" s="19">
        <v>0.083</v>
      </c>
      <c r="D7" s="19" t="s">
        <v>102</v>
      </c>
      <c r="E7" s="21">
        <f>ROUND($E$3*C7,5)</f>
        <v>14.99337</v>
      </c>
      <c r="F7" s="21">
        <f>ROUND(E7*25,3)</f>
        <v>374.834</v>
      </c>
      <c r="G7" s="19" t="s">
        <v>103</v>
      </c>
      <c r="H7" s="19" t="s">
        <v>104</v>
      </c>
    </row>
    <row r="8" ht="20.1" customHeight="1" spans="2:8">
      <c r="B8" s="18" t="s">
        <v>107</v>
      </c>
      <c r="C8" s="19">
        <v>0.133</v>
      </c>
      <c r="D8" s="19" t="s">
        <v>102</v>
      </c>
      <c r="E8" s="21">
        <f>ROUND($E$3*C8,5)</f>
        <v>24.02552</v>
      </c>
      <c r="F8" s="21">
        <f>ROUND(E8*25,3)</f>
        <v>600.638</v>
      </c>
      <c r="G8" s="19" t="s">
        <v>103</v>
      </c>
      <c r="H8" s="19" t="s">
        <v>104</v>
      </c>
    </row>
    <row r="9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88888888888889" defaultRowHeight="13.2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21.712962962963" customWidth="1"/>
    <col min="8" max="8" width="21.8518518518519"/>
    <col min="9" max="9" width="16.4259259259259"/>
    <col min="10" max="10" width="19.1388888888889"/>
  </cols>
  <sheetData>
    <row r="1" ht="14.4" spans="1:10">
      <c r="A1" s="7" t="s">
        <v>108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  <c r="I1" s="7" t="s">
        <v>116</v>
      </c>
      <c r="J1" s="8" t="s">
        <v>117</v>
      </c>
    </row>
    <row r="2" ht="16.35" spans="1:10">
      <c r="A2" s="9">
        <v>1</v>
      </c>
      <c r="B2" s="10" t="s">
        <v>118</v>
      </c>
      <c r="C2" s="10" t="s">
        <v>12</v>
      </c>
      <c r="D2" s="11">
        <v>401</v>
      </c>
      <c r="E2" s="11">
        <v>400</v>
      </c>
      <c r="F2" s="12">
        <v>3</v>
      </c>
      <c r="G2" s="13">
        <v>0.0035</v>
      </c>
      <c r="H2" s="10" t="s">
        <v>119</v>
      </c>
      <c r="I2" s="14">
        <v>0.02</v>
      </c>
      <c r="J2" s="15">
        <v>0.005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88888888888889" defaultRowHeight="13.2" outlineLevelRow="2"/>
  <cols>
    <col min="1" max="1" width="20.712962962963"/>
    <col min="2" max="25" width="6.71296296296296" customWidth="1"/>
  </cols>
  <sheetData>
    <row r="1" ht="14.4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4.4" spans="1:25">
      <c r="A2" s="3" t="s">
        <v>145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.4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前行者</cp:lastModifiedBy>
  <dcterms:created xsi:type="dcterms:W3CDTF">2018-11-27T08:44:44Z</dcterms:created>
  <cp:lastPrinted>2023-02-17T09:15:30Z</cp:lastPrinted>
  <dcterms:modified xsi:type="dcterms:W3CDTF">2025-12-28T07:31:21Z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1C187BCBB96E4112BCC6D193E04F029F_11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