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<sst xmlns="http://schemas.openxmlformats.org/spreadsheetml/2006/main" count="116" uniqueCount="95">
  <si>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</si>
  <si>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</si>
  <si>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</si>
  <si>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</si>
  <si>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</si>
  <si>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长春</t>
  </si>
  <si>
    <t>经纬度</t>
  </si>
  <si>
    <t>北纬43°54′ 东经125°19′</t>
  </si>
  <si>
    <t>水平面总辐照量</t>
  </si>
  <si>
    <t>1222.32kWh/㎡.a)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</si>
  <si>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</si>
  <si>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</si>
  <si>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</si>
  <si>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</si>
  <si>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</si>
  <si>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</si>
  <si>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</si>
  <si>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</si>
  <si>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</si>
  <si>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</si>
  <si>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方位角（正南）倾角30°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</si>
  <si>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</si>
  <si>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</si>
  <si>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</si>
  <si>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</si>
  <si>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</si>
  <si>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</si>
  <si>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</si>
  <si>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</si>
  <si>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</si>
  <si>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</si>
  <si>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</si>
  <si>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</si>
  <si>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</si>
  <si>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</si>
  <si>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</si>
  <si>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</si>
  <si>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</si>
  <si>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</si>
  <si>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</si>
  <si>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</si>
  <si>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</si>
  <si>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</si>
  <si>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</si>
  <si>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</si>
  <si>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</si>
  <si>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</si>
  <si>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</si>
  <si>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</si>
  <si>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</si>
  <si>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</si>
  <si>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</si>
  <si>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</si>
  <si>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</si>
  <si>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</si>
  <si>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</si>
  <si>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</si>
  <si>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</si>
  <si>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</si>
  <si>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</si>
  <si>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</si>
  <si>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</si>
  <si>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</si>
  <si>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</si>
  <si>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</si>
  <si>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</si>
  <si>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</si>
  <si>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</si>
  <si>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</si>
  <si>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</si>
  <si>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</si>
  <si>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</si>
  <si>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</si>
  <si>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</si>
  <si>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</si>
  <si>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</si>
  <si>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</si>
  <si>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</si>
  <si>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</si>
  <si>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</si>
  <si>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</si>
  <si>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</si>
  <si>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</si>
  <si>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</si>
  <si>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</si>
  <si>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</si>
  <si>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</si>
  <si>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</si>
  <si>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</si>
  <si>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</si>
  <si>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</si>
  <si>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</si>
  <si>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</si>
  <si>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1650×992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</si>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</sst>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40.4</c:v>
                </c:pt>
                <c:pt idx="1">
                  <c:v>48.9</c:v>
                </c:pt>
                <c:pt idx="2">
                  <c:v>76.9</c:v>
                </c:pt>
                <c:pt idx="3">
                  <c:v>92.5</c:v>
                </c:pt>
                <c:pt idx="4">
                  <c:v>110.3</c:v>
                </c:pt>
                <c:pt idx="5">
                  <c:v>101.7</c:v>
                </c:pt>
                <c:pt idx="6">
                  <c:v>83</c:v>
                </c:pt>
                <c:pt idx="7">
                  <c:v>87.9</c:v>
                </c:pt>
                <c:pt idx="8">
                  <c:v>77.3</c:v>
                </c:pt>
                <c:pt idx="9">
                  <c:v>58.6</c:v>
                </c:pt>
                <c:pt idx="10">
                  <c:v>41.5</c:v>
                </c:pt>
                <c:pt idx="11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920685801"/>
        <c:axId val="457610816"/>
      </c:barChart>
      <c:catAx>
        <c:axId val="920685801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57610816"/>
        <c:crosses val="autoZero"/>
        <c:auto val="1"/>
        <c:lblAlgn val="ctr"/>
        <c:lblOffset val="100"/>
        <c:noMultiLvlLbl val="0"/>
      </c:catAx>
      <c:valAx>
        <c:axId val="457610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2068580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4.11151</c:v>
                </c:pt>
                <c:pt idx="1">
                  <c:v>4.92016</c:v>
                </c:pt>
                <c:pt idx="2">
                  <c:v>7.59669</c:v>
                </c:pt>
                <c:pt idx="3">
                  <c:v>8.68786</c:v>
                </c:pt>
                <c:pt idx="4">
                  <c:v>9.88973</c:v>
                </c:pt>
                <c:pt idx="5">
                  <c:v>8.84108</c:v>
                </c:pt>
                <c:pt idx="6">
                  <c:v>7.14476</c:v>
                </c:pt>
                <c:pt idx="7">
                  <c:v>7.59686</c:v>
                </c:pt>
                <c:pt idx="8">
                  <c:v>6.88681</c:v>
                </c:pt>
                <c:pt idx="9">
                  <c:v>5.46155</c:v>
                </c:pt>
                <c:pt idx="10">
                  <c:v>4.14654</c:v>
                </c:pt>
                <c:pt idx="11">
                  <c:v>3.14754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548944283"/>
        <c:axId val="318907679"/>
      </c:barChart>
      <c:catAx>
        <c:axId val="54894428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18907679"/>
        <c:crosses val="autoZero"/>
        <c:auto val="0"/>
        <c:lblAlgn val="ctr"/>
        <c:lblOffset val="100"/>
        <c:tickLblSkip val="1"/>
        <c:noMultiLvlLbl val="0"/>
      </c:catAx>
      <c:valAx>
        <c:axId val="318907679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48944283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78.4310916453842</c:v>
                </c:pt>
                <c:pt idx="1">
                  <c:v>74.509537063115</c:v>
                </c:pt>
                <c:pt idx="2">
                  <c:v>73.9879703036732</c:v>
                </c:pt>
                <c:pt idx="3">
                  <c:v>73.4700545115475</c:v>
                </c:pt>
                <c:pt idx="4">
                  <c:v>72.9557641299666</c:v>
                </c:pt>
                <c:pt idx="5">
                  <c:v>72.4450737810568</c:v>
                </c:pt>
                <c:pt idx="6">
                  <c:v>71.9379582645895</c:v>
                </c:pt>
                <c:pt idx="7">
                  <c:v>71.4343925567374</c:v>
                </c:pt>
                <c:pt idx="8">
                  <c:v>70.9343518088401</c:v>
                </c:pt>
                <c:pt idx="9">
                  <c:v>70.4378113461783</c:v>
                </c:pt>
                <c:pt idx="10">
                  <c:v>69.9447466667551</c:v>
                </c:pt>
                <c:pt idx="11">
                  <c:v>69.4551334400877</c:v>
                </c:pt>
                <c:pt idx="12">
                  <c:v>68.9689475060071</c:v>
                </c:pt>
                <c:pt idx="13">
                  <c:v>68.4861648734651</c:v>
                </c:pt>
                <c:pt idx="14">
                  <c:v>68.0067617193508</c:v>
                </c:pt>
                <c:pt idx="15">
                  <c:v>67.5307143873153</c:v>
                </c:pt>
                <c:pt idx="16">
                  <c:v>67.0579993866042</c:v>
                </c:pt>
                <c:pt idx="17">
                  <c:v>66.5885933908979</c:v>
                </c:pt>
                <c:pt idx="18">
                  <c:v>66.1224732371617</c:v>
                </c:pt>
                <c:pt idx="19">
                  <c:v>65.6596159245015</c:v>
                </c:pt>
                <c:pt idx="20">
                  <c:v>65.1999986130299</c:v>
                </c:pt>
                <c:pt idx="21">
                  <c:v>64.7435986227388</c:v>
                </c:pt>
                <c:pt idx="22">
                  <c:v>64.2903934323795</c:v>
                </c:pt>
                <c:pt idx="23">
                  <c:v>63.840360678353</c:v>
                </c:pt>
                <c:pt idx="24">
                  <c:v>63.3934781536045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0856126"/>
        <c:axId val="247059461"/>
      </c:barChart>
      <c:catAx>
        <c:axId val="970856126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47059461"/>
        <c:crosses val="autoZero"/>
        <c:auto val="1"/>
        <c:lblAlgn val="ctr"/>
        <c:lblOffset val="100"/>
        <c:noMultiLvlLbl val="0"/>
      </c:catAx>
      <c:valAx>
        <c:axId val="24705946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7085612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-128.66</c:v>
                </c:pt>
                <c:pt idx="1">
                  <c:v>-121.21</c:v>
                </c:pt>
                <c:pt idx="2">
                  <c:v>-113.81</c:v>
                </c:pt>
                <c:pt idx="3">
                  <c:v>-106.46</c:v>
                </c:pt>
                <c:pt idx="4">
                  <c:v>-99.16</c:v>
                </c:pt>
                <c:pt idx="5">
                  <c:v>-91.92</c:v>
                </c:pt>
                <c:pt idx="6">
                  <c:v>-84.73</c:v>
                </c:pt>
                <c:pt idx="7">
                  <c:v>-77.59</c:v>
                </c:pt>
                <c:pt idx="8">
                  <c:v>-70.5</c:v>
                </c:pt>
                <c:pt idx="9">
                  <c:v>-63.46</c:v>
                </c:pt>
                <c:pt idx="10">
                  <c:v>-56.47</c:v>
                </c:pt>
                <c:pt idx="11">
                  <c:v>-49.52</c:v>
                </c:pt>
                <c:pt idx="12">
                  <c:v>-42.62</c:v>
                </c:pt>
                <c:pt idx="13">
                  <c:v>-35.77</c:v>
                </c:pt>
                <c:pt idx="14">
                  <c:v>-28.97</c:v>
                </c:pt>
                <c:pt idx="15">
                  <c:v>-22.22</c:v>
                </c:pt>
                <c:pt idx="16">
                  <c:v>-15.51</c:v>
                </c:pt>
                <c:pt idx="17">
                  <c:v>-8.85</c:v>
                </c:pt>
                <c:pt idx="18">
                  <c:v>-2.24</c:v>
                </c:pt>
                <c:pt idx="19">
                  <c:v>4.33</c:v>
                </c:pt>
                <c:pt idx="20">
                  <c:v>10.85</c:v>
                </c:pt>
                <c:pt idx="21">
                  <c:v>17.32</c:v>
                </c:pt>
                <c:pt idx="22">
                  <c:v>23.75</c:v>
                </c:pt>
                <c:pt idx="23">
                  <c:v>30.13</c:v>
                </c:pt>
                <c:pt idx="24">
                  <c:v>36.47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9242310"/>
        <c:axId val="439349246"/>
      </c:barChart>
      <c:catAx>
        <c:axId val="699242310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39349246"/>
        <c:crosses val="autoZero"/>
        <c:auto val="1"/>
        <c:lblAlgn val="ctr"/>
        <c:lblOffset val="100"/>
        <c:noMultiLvlLbl val="0"/>
      </c:catAx>
      <c:valAx>
        <c:axId val="43934924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9924231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2114550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381750"/>
        <a:ext cx="6391275" cy="4000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2123440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515600"/>
        <a:ext cx="6400165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295275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267575" y="695325"/>
        <a:ext cx="917257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46990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200390" y="1532255"/>
        <a:ext cx="843026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19" workbookViewId="0">
      <selection activeCell="A84" sqref="$A84:$XFD84"/>
    </sheetView>
  </sheetViews>
  <sheetFormatPr defaultColWidth="9.14285714285714" defaultRowHeight="12.75" outlineLevelCol="4"/>
  <cols>
    <col min="1" max="1" width="17.1428571428571" style="46" customWidth="1"/>
    <col min="2" max="2" width="24.4285714285714" style="46" customWidth="1"/>
    <col min="3" max="3" width="22.5714285714286" style="46" customWidth="1"/>
    <col min="4" max="4" width="32.2857142857143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45655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420</v>
      </c>
      <c r="C10" s="70" t="s">
        <v>16</v>
      </c>
      <c r="D10" s="71">
        <v>109.2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0.844848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40.4</v>
      </c>
      <c r="C18" s="3">
        <v>4.11151</v>
      </c>
      <c r="D18" s="81">
        <v>5.2</v>
      </c>
    </row>
    <row r="19" s="43" customFormat="1" ht="15" spans="1:4">
      <c r="A19" s="54" t="s">
        <v>34</v>
      </c>
      <c r="B19" s="82">
        <v>48.9</v>
      </c>
      <c r="C19" s="83">
        <v>4.92016</v>
      </c>
      <c r="D19" s="84">
        <v>6.3</v>
      </c>
    </row>
    <row r="20" s="43" customFormat="1" ht="15" spans="1:4">
      <c r="A20" s="54" t="s">
        <v>35</v>
      </c>
      <c r="B20" s="55">
        <v>76.9</v>
      </c>
      <c r="C20" s="3">
        <v>7.59669</v>
      </c>
      <c r="D20" s="81">
        <v>9.7</v>
      </c>
    </row>
    <row r="21" s="43" customFormat="1" ht="15" spans="1:4">
      <c r="A21" s="54" t="s">
        <v>36</v>
      </c>
      <c r="B21" s="82">
        <v>92.5</v>
      </c>
      <c r="C21" s="83">
        <v>8.68786</v>
      </c>
      <c r="D21" s="84">
        <v>11.1</v>
      </c>
    </row>
    <row r="22" s="43" customFormat="1" ht="15" spans="1:4">
      <c r="A22" s="54" t="s">
        <v>37</v>
      </c>
      <c r="B22" s="55">
        <v>110.3</v>
      </c>
      <c r="C22" s="3">
        <v>9.88973</v>
      </c>
      <c r="D22" s="81">
        <v>12.6</v>
      </c>
    </row>
    <row r="23" s="43" customFormat="1" ht="15" spans="1:4">
      <c r="A23" s="54" t="s">
        <v>38</v>
      </c>
      <c r="B23" s="82">
        <v>101.7</v>
      </c>
      <c r="C23" s="83">
        <v>8.84108</v>
      </c>
      <c r="D23" s="84">
        <v>11.3</v>
      </c>
    </row>
    <row r="24" s="43" customFormat="1" ht="15" spans="1:4">
      <c r="A24" s="54" t="s">
        <v>39</v>
      </c>
      <c r="B24" s="55">
        <v>83</v>
      </c>
      <c r="C24" s="3">
        <v>7.14476</v>
      </c>
      <c r="D24" s="81">
        <v>9.1</v>
      </c>
    </row>
    <row r="25" s="43" customFormat="1" ht="15" spans="1:4">
      <c r="A25" s="54" t="s">
        <v>40</v>
      </c>
      <c r="B25" s="82">
        <v>87.9</v>
      </c>
      <c r="C25" s="83">
        <v>7.59686</v>
      </c>
      <c r="D25" s="84">
        <v>9.7</v>
      </c>
    </row>
    <row r="26" s="43" customFormat="1" ht="15" spans="1:4">
      <c r="A26" s="54" t="s">
        <v>41</v>
      </c>
      <c r="B26" s="55">
        <v>77.3</v>
      </c>
      <c r="C26" s="3">
        <v>6.88681</v>
      </c>
      <c r="D26" s="81">
        <v>8.8</v>
      </c>
    </row>
    <row r="27" s="43" customFormat="1" ht="15" spans="1:4">
      <c r="A27" s="54" t="s">
        <v>42</v>
      </c>
      <c r="B27" s="82">
        <v>58.6</v>
      </c>
      <c r="C27" s="83">
        <v>5.46155</v>
      </c>
      <c r="D27" s="84">
        <v>7</v>
      </c>
    </row>
    <row r="28" s="43" customFormat="1" ht="15" spans="1:4">
      <c r="A28" s="54" t="s">
        <v>43</v>
      </c>
      <c r="B28" s="55">
        <v>41.5</v>
      </c>
      <c r="C28" s="3">
        <v>4.14654</v>
      </c>
      <c r="D28" s="81">
        <v>5.3</v>
      </c>
    </row>
    <row r="29" s="43" customFormat="1" ht="15" spans="1:4">
      <c r="A29" s="54" t="s">
        <v>44</v>
      </c>
      <c r="B29" s="82">
        <v>31</v>
      </c>
      <c r="C29" s="83">
        <v>3.14754</v>
      </c>
      <c r="D29" s="84">
        <v>4</v>
      </c>
    </row>
    <row r="30" s="44" customFormat="1" ht="15.75" spans="1:4">
      <c r="A30" s="85" t="s">
        <v>45</v>
      </c>
      <c r="B30" s="86">
        <v>850.1</v>
      </c>
      <c r="C30" s="87">
        <v>78.4311</v>
      </c>
      <c r="D30" s="88">
        <v>100</v>
      </c>
    </row>
    <row r="31" s="45" customFormat="1" ht="22.5" customHeight="1" spans="1:4">
      <c r="A31" s="89" t="s">
        <v>46</v>
      </c>
      <c r="B31" s="90">
        <v>78.4</v>
      </c>
      <c r="C31" s="91"/>
      <c r="D31" s="92"/>
    </row>
    <row r="32" ht="13.5" spans="1:4">
      <c r="A32" s="48"/>
      <c r="B32" s="48"/>
      <c r="C32" s="93"/>
      <c r="D32" s="48"/>
    </row>
    <row r="33" ht="13.5" spans="1:4">
      <c r="A33" s="48"/>
      <c r="B33" s="49"/>
      <c r="C33" s="48"/>
      <c r="D33" s="48"/>
    </row>
    <row r="34" ht="13.5" spans="1:4">
      <c r="A34" s="48"/>
      <c r="B34" s="48"/>
      <c r="C34" s="48"/>
      <c r="D34" s="48"/>
    </row>
    <row r="35" ht="13.5" spans="1:4">
      <c r="A35" s="49"/>
      <c r="B35" s="49"/>
      <c r="C35" s="49"/>
      <c r="D35" s="48"/>
    </row>
    <row r="36" ht="13.5" spans="1:4">
      <c r="A36" s="49"/>
      <c r="B36" s="49"/>
      <c r="C36" s="49"/>
      <c r="D36" s="48"/>
    </row>
    <row r="37" ht="13.5" spans="1:4">
      <c r="A37" s="49"/>
      <c r="B37" s="49"/>
      <c r="C37" s="49"/>
      <c r="D37" s="48"/>
    </row>
    <row r="38" ht="13.5" spans="1:4">
      <c r="A38" s="49"/>
      <c r="B38" s="49"/>
      <c r="C38" s="49"/>
      <c r="D38" s="48"/>
    </row>
    <row r="39" ht="13.5" spans="1:4">
      <c r="A39" s="49"/>
      <c r="B39" s="49"/>
      <c r="C39" s="49"/>
      <c r="D39" s="48"/>
    </row>
    <row r="40" ht="13.5" spans="1:4">
      <c r="A40" s="48"/>
      <c r="B40" s="48"/>
      <c r="C40" s="48"/>
      <c r="D40" s="48"/>
    </row>
    <row r="41" ht="13.5" spans="1:4">
      <c r="A41" s="48"/>
      <c r="B41" s="48"/>
      <c r="C41" s="48"/>
      <c r="D41" s="48"/>
    </row>
    <row r="42" ht="13.5" spans="1:4">
      <c r="A42" s="49"/>
      <c r="B42" s="49"/>
      <c r="C42" s="48"/>
      <c r="D42" s="48"/>
    </row>
    <row r="43" ht="13.5" spans="1:4">
      <c r="A43" s="49"/>
      <c r="B43" s="49"/>
      <c r="C43" s="48"/>
      <c r="D43" s="48"/>
    </row>
    <row r="44" ht="13.5" spans="1:4">
      <c r="A44" s="48"/>
      <c r="B44" s="48"/>
      <c r="C44" s="48"/>
      <c r="D44" s="48"/>
    </row>
    <row r="45" ht="13.5" spans="1:4">
      <c r="A45" s="48"/>
      <c r="B45" s="48"/>
      <c r="C45" s="48"/>
      <c r="D45" s="48"/>
    </row>
    <row r="46" ht="13.5" spans="1:4">
      <c r="A46" s="48"/>
      <c r="B46" s="48"/>
      <c r="C46" s="48"/>
      <c r="D46" s="48"/>
    </row>
    <row r="47" ht="13.5" spans="1:4">
      <c r="A47" s="48"/>
      <c r="B47" s="48"/>
      <c r="C47" s="48"/>
      <c r="D47" s="48"/>
    </row>
    <row r="48" ht="13.5" spans="1:4">
      <c r="A48" s="48"/>
      <c r="B48" s="48"/>
      <c r="C48" s="48"/>
      <c r="D48" s="48"/>
    </row>
    <row r="49" ht="13.5" spans="1:4">
      <c r="A49" s="48"/>
      <c r="B49" s="48"/>
      <c r="C49" s="48"/>
      <c r="D49" s="48"/>
    </row>
    <row r="50" ht="13.5" spans="1:4">
      <c r="A50" s="48"/>
      <c r="B50" s="48"/>
      <c r="C50" s="48"/>
      <c r="D50" s="48"/>
    </row>
    <row r="51" ht="13.5" spans="1:4">
      <c r="A51" s="48"/>
      <c r="B51" s="48"/>
      <c r="C51" s="48"/>
      <c r="D51" s="48"/>
    </row>
    <row r="52" ht="13.5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3.5" spans="1:4">
      <c r="A56" s="48"/>
      <c r="B56" s="48"/>
      <c r="C56" s="48"/>
      <c r="D56" s="48"/>
    </row>
    <row r="83" ht="13.5" spans="1:4">
      <c r="A83" s="94" t="s">
        <v>47</v>
      </c>
      <c r="B83" s="95" t="s">
        <v>48</v>
      </c>
      <c r="C83" s="95"/>
      <c r="D83" s="96"/>
    </row>
    <row r="84" ht="13.5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9.14285714285714" defaultRowHeight="12.75" outlineLevelCol="6"/>
  <cols>
    <col min="1" max="1" width="3.28571428571429" customWidth="1"/>
    <col min="2" max="2" width="20.4285714285714" style="17" customWidth="1"/>
    <col min="3" max="3" width="25.5714285714286" style="17" customWidth="1"/>
    <col min="4" max="4" width="26.5714285714286" style="17" customWidth="1"/>
    <col min="5" max="5" width="28.7142857142857" style="17" customWidth="1"/>
    <col min="6" max="6" width="18" customWidth="1"/>
    <col min="7" max="7" width="19.2857142857143" customWidth="1"/>
  </cols>
  <sheetData>
    <row r="1" ht="13.5"/>
    <row r="2" ht="24.75" customHeight="1" spans="2:7">
      <c r="B2" s="36" t="s">
        <v>51</v>
      </c>
      <c r="C2" s="37">
        <f>光伏发电!D10</f>
        <v>109.2</v>
      </c>
      <c r="D2" s="38" t="s">
        <v>52</v>
      </c>
      <c r="E2" s="39">
        <f>光伏发电!C30</f>
        <v>78.4311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78.4310916453842</v>
      </c>
      <c r="E5" s="28">
        <f t="shared" ref="E5:E29" si="0">ROUND(D5*1000/$C$2,2)</f>
        <v>718.23</v>
      </c>
    </row>
    <row r="6" ht="20.1" customHeight="1" spans="2:5">
      <c r="B6" s="24">
        <v>2</v>
      </c>
      <c r="C6" s="25">
        <v>0.7</v>
      </c>
      <c r="D6" s="42">
        <v>74.509537063115</v>
      </c>
      <c r="E6" s="28">
        <f t="shared" si="0"/>
        <v>682.32</v>
      </c>
    </row>
    <row r="7" ht="20.1" customHeight="1" spans="2:5">
      <c r="B7" s="24">
        <v>3</v>
      </c>
      <c r="C7" s="25">
        <f>$C$6</f>
        <v>0.7</v>
      </c>
      <c r="D7" s="42">
        <v>73.9879703036732</v>
      </c>
      <c r="E7" s="28">
        <f t="shared" si="0"/>
        <v>677.55</v>
      </c>
    </row>
    <row r="8" ht="20.1" customHeight="1" spans="2:5">
      <c r="B8" s="24">
        <v>4</v>
      </c>
      <c r="C8" s="25">
        <f t="shared" ref="C8:C29" si="1">$C$6</f>
        <v>0.7</v>
      </c>
      <c r="D8" s="42">
        <v>73.4700545115475</v>
      </c>
      <c r="E8" s="28">
        <f t="shared" si="0"/>
        <v>672.8</v>
      </c>
    </row>
    <row r="9" ht="20.1" customHeight="1" spans="2:5">
      <c r="B9" s="24">
        <v>5</v>
      </c>
      <c r="C9" s="25">
        <f t="shared" si="1"/>
        <v>0.7</v>
      </c>
      <c r="D9" s="42">
        <v>72.9557641299666</v>
      </c>
      <c r="E9" s="28">
        <f t="shared" si="0"/>
        <v>668.09</v>
      </c>
    </row>
    <row r="10" ht="20.1" customHeight="1" spans="2:5">
      <c r="B10" s="24">
        <v>6</v>
      </c>
      <c r="C10" s="25">
        <f t="shared" si="1"/>
        <v>0.7</v>
      </c>
      <c r="D10" s="42">
        <v>72.4450737810568</v>
      </c>
      <c r="E10" s="28">
        <f t="shared" si="0"/>
        <v>663.42</v>
      </c>
    </row>
    <row r="11" ht="20.1" customHeight="1" spans="2:5">
      <c r="B11" s="24">
        <v>7</v>
      </c>
      <c r="C11" s="25">
        <f t="shared" si="1"/>
        <v>0.7</v>
      </c>
      <c r="D11" s="42">
        <v>71.9379582645895</v>
      </c>
      <c r="E11" s="28">
        <f t="shared" si="0"/>
        <v>658.77</v>
      </c>
    </row>
    <row r="12" ht="20.1" customHeight="1" spans="2:5">
      <c r="B12" s="24">
        <v>8</v>
      </c>
      <c r="C12" s="25">
        <f t="shared" si="1"/>
        <v>0.7</v>
      </c>
      <c r="D12" s="42">
        <v>71.4343925567374</v>
      </c>
      <c r="E12" s="28">
        <f t="shared" si="0"/>
        <v>654.16</v>
      </c>
    </row>
    <row r="13" ht="20.1" customHeight="1" spans="2:5">
      <c r="B13" s="24">
        <v>9</v>
      </c>
      <c r="C13" s="25">
        <f t="shared" si="1"/>
        <v>0.7</v>
      </c>
      <c r="D13" s="42">
        <v>70.9343518088401</v>
      </c>
      <c r="E13" s="28">
        <f t="shared" si="0"/>
        <v>649.58</v>
      </c>
    </row>
    <row r="14" ht="20.1" customHeight="1" spans="2:5">
      <c r="B14" s="24">
        <v>10</v>
      </c>
      <c r="C14" s="25">
        <f t="shared" si="1"/>
        <v>0.7</v>
      </c>
      <c r="D14" s="42">
        <v>70.4378113461783</v>
      </c>
      <c r="E14" s="28">
        <f t="shared" si="0"/>
        <v>645.03</v>
      </c>
    </row>
    <row r="15" ht="20.1" customHeight="1" spans="2:5">
      <c r="B15" s="24">
        <v>11</v>
      </c>
      <c r="C15" s="25">
        <f t="shared" si="1"/>
        <v>0.7</v>
      </c>
      <c r="D15" s="42">
        <v>69.9447466667551</v>
      </c>
      <c r="E15" s="28">
        <f t="shared" si="0"/>
        <v>640.52</v>
      </c>
    </row>
    <row r="16" ht="20.1" customHeight="1" spans="2:5">
      <c r="B16" s="24">
        <v>12</v>
      </c>
      <c r="C16" s="25">
        <f t="shared" si="1"/>
        <v>0.7</v>
      </c>
      <c r="D16" s="42">
        <v>69.4551334400877</v>
      </c>
      <c r="E16" s="28">
        <f t="shared" si="0"/>
        <v>636.04</v>
      </c>
    </row>
    <row r="17" ht="20.1" customHeight="1" spans="2:5">
      <c r="B17" s="24">
        <v>13</v>
      </c>
      <c r="C17" s="25">
        <f t="shared" si="1"/>
        <v>0.7</v>
      </c>
      <c r="D17" s="42">
        <v>68.9689475060071</v>
      </c>
      <c r="E17" s="28">
        <f t="shared" si="0"/>
        <v>631.58</v>
      </c>
    </row>
    <row r="18" ht="20.1" customHeight="1" spans="2:5">
      <c r="B18" s="24">
        <v>14</v>
      </c>
      <c r="C18" s="25">
        <f t="shared" si="1"/>
        <v>0.7</v>
      </c>
      <c r="D18" s="42">
        <v>68.4861648734651</v>
      </c>
      <c r="E18" s="28">
        <f t="shared" si="0"/>
        <v>627.16</v>
      </c>
    </row>
    <row r="19" ht="20.1" customHeight="1" spans="2:5">
      <c r="B19" s="24">
        <v>15</v>
      </c>
      <c r="C19" s="25">
        <f t="shared" si="1"/>
        <v>0.7</v>
      </c>
      <c r="D19" s="42">
        <v>68.0067617193508</v>
      </c>
      <c r="E19" s="28">
        <f t="shared" si="0"/>
        <v>622.77</v>
      </c>
    </row>
    <row r="20" ht="20.1" customHeight="1" spans="2:5">
      <c r="B20" s="24">
        <v>16</v>
      </c>
      <c r="C20" s="25">
        <f t="shared" si="1"/>
        <v>0.7</v>
      </c>
      <c r="D20" s="42">
        <v>67.5307143873153</v>
      </c>
      <c r="E20" s="28">
        <f t="shared" si="0"/>
        <v>618.41</v>
      </c>
    </row>
    <row r="21" ht="20.1" customHeight="1" spans="2:5">
      <c r="B21" s="24">
        <v>17</v>
      </c>
      <c r="C21" s="25">
        <f t="shared" si="1"/>
        <v>0.7</v>
      </c>
      <c r="D21" s="42">
        <v>67.0579993866042</v>
      </c>
      <c r="E21" s="28">
        <f t="shared" si="0"/>
        <v>614.08</v>
      </c>
    </row>
    <row r="22" ht="20.1" customHeight="1" spans="2:5">
      <c r="B22" s="24">
        <v>18</v>
      </c>
      <c r="C22" s="25">
        <f t="shared" si="1"/>
        <v>0.7</v>
      </c>
      <c r="D22" s="42">
        <v>66.5885933908979</v>
      </c>
      <c r="E22" s="28">
        <f t="shared" si="0"/>
        <v>609.79</v>
      </c>
    </row>
    <row r="23" ht="20.1" customHeight="1" spans="2:5">
      <c r="B23" s="24">
        <v>19</v>
      </c>
      <c r="C23" s="25">
        <f t="shared" si="1"/>
        <v>0.7</v>
      </c>
      <c r="D23" s="42">
        <v>66.1224732371617</v>
      </c>
      <c r="E23" s="28">
        <f t="shared" si="0"/>
        <v>605.52</v>
      </c>
    </row>
    <row r="24" ht="20.1" customHeight="1" spans="2:5">
      <c r="B24" s="24">
        <v>20</v>
      </c>
      <c r="C24" s="25">
        <f t="shared" si="1"/>
        <v>0.7</v>
      </c>
      <c r="D24" s="42">
        <v>65.6596159245015</v>
      </c>
      <c r="E24" s="28">
        <f t="shared" si="0"/>
        <v>601.28</v>
      </c>
    </row>
    <row r="25" ht="20.1" customHeight="1" spans="2:5">
      <c r="B25" s="24">
        <v>21</v>
      </c>
      <c r="C25" s="25">
        <f t="shared" si="1"/>
        <v>0.7</v>
      </c>
      <c r="D25" s="42">
        <v>65.1999986130299</v>
      </c>
      <c r="E25" s="28">
        <f t="shared" si="0"/>
        <v>597.07</v>
      </c>
    </row>
    <row r="26" ht="20.1" customHeight="1" spans="2:5">
      <c r="B26" s="24">
        <v>22</v>
      </c>
      <c r="C26" s="25">
        <f t="shared" si="1"/>
        <v>0.7</v>
      </c>
      <c r="D26" s="42">
        <v>64.7435986227388</v>
      </c>
      <c r="E26" s="28">
        <f t="shared" si="0"/>
        <v>592.89</v>
      </c>
    </row>
    <row r="27" ht="20.1" customHeight="1" spans="2:5">
      <c r="B27" s="24">
        <v>23</v>
      </c>
      <c r="C27" s="25">
        <f t="shared" si="1"/>
        <v>0.7</v>
      </c>
      <c r="D27" s="42">
        <v>64.2903934323795</v>
      </c>
      <c r="E27" s="28">
        <f t="shared" si="0"/>
        <v>588.74</v>
      </c>
    </row>
    <row r="28" ht="20.1" customHeight="1" spans="2:5">
      <c r="B28" s="24">
        <v>24</v>
      </c>
      <c r="C28" s="25">
        <f t="shared" si="1"/>
        <v>0.7</v>
      </c>
      <c r="D28" s="42">
        <v>63.840360678353</v>
      </c>
      <c r="E28" s="28">
        <f t="shared" si="0"/>
        <v>584.62</v>
      </c>
    </row>
    <row r="29" ht="20.1" customHeight="1" spans="2:5">
      <c r="B29" s="24">
        <v>25</v>
      </c>
      <c r="C29" s="25">
        <f t="shared" si="1"/>
        <v>0.7</v>
      </c>
      <c r="D29" s="42">
        <v>63.3934781536045</v>
      </c>
      <c r="E29" s="28">
        <f t="shared" si="0"/>
        <v>580.53</v>
      </c>
    </row>
    <row r="30" ht="20.1" customHeight="1" spans="2:5">
      <c r="B30" s="29" t="s">
        <v>58</v>
      </c>
      <c r="C30" s="29"/>
      <c r="D30" s="26">
        <f>SUM(D5:D29)</f>
        <v>1729.83298544334</v>
      </c>
      <c r="E30" s="29">
        <f>ROUND(D30*1000/$C$2,1)</f>
        <v>15841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9.14285714285714" defaultRowHeight="12.75"/>
  <cols>
    <col min="1" max="1" width="3.71428571428571" customWidth="1"/>
    <col min="2" max="2" width="17.2857142857143" style="17" customWidth="1"/>
    <col min="3" max="3" width="18.5714285714286" style="17" customWidth="1"/>
    <col min="4" max="4" width="20.7142857142857" style="17" customWidth="1"/>
    <col min="5" max="5" width="19.8571428571429" style="17"/>
    <col min="6" max="6" width="21.5714285714286" style="17" customWidth="1"/>
    <col min="7" max="7" width="20.5714285714286" style="17" customWidth="1"/>
    <col min="8" max="8" width="18.1428571428571" customWidth="1"/>
    <col min="9" max="9" width="14.1428571428571" customWidth="1"/>
    <col min="10" max="10" width="24.4285714285714" customWidth="1"/>
    <col min="11" max="11" width="13" customWidth="1"/>
    <col min="12" max="12" width="14.7142857142857" customWidth="1"/>
    <col min="13" max="13" width="14.4285714285714" customWidth="1"/>
  </cols>
  <sheetData>
    <row r="1" ht="13.5"/>
    <row r="2" s="15" customFormat="1" ht="27.75" customHeight="1" spans="2:13">
      <c r="B2" s="18" t="s">
        <v>59</v>
      </c>
      <c r="C2" s="19">
        <f>'25年发电量'!$C$2</f>
        <v>109.2</v>
      </c>
      <c r="D2" s="20" t="s">
        <v>52</v>
      </c>
      <c r="E2" s="21">
        <f>光伏发电!C30</f>
        <v>78.4311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1365000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-136.5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78.4310916453842</v>
      </c>
      <c r="E6" s="26">
        <f t="shared" ref="E6:E30" si="0">D6*$G$2*1000</f>
        <v>78431.0916453842</v>
      </c>
      <c r="F6" s="25">
        <f>ROUND(E6/10000+F5,2)</f>
        <v>-128.66</v>
      </c>
      <c r="G6" s="28">
        <f t="shared" ref="G6:G30" si="1">ROUND(D6*1000/$C$2,2)</f>
        <v>718.23</v>
      </c>
    </row>
    <row r="7" ht="20.1" customHeight="1" spans="2:7">
      <c r="B7" s="24">
        <v>2</v>
      </c>
      <c r="C7" s="25">
        <v>0.7</v>
      </c>
      <c r="D7" s="27">
        <v>74.509537063115</v>
      </c>
      <c r="E7" s="26">
        <f t="shared" si="0"/>
        <v>74509.537063115</v>
      </c>
      <c r="F7" s="25">
        <f t="shared" ref="F7:F30" si="2">ROUND(E7/10000+F6,2)</f>
        <v>-121.21</v>
      </c>
      <c r="G7" s="28">
        <f t="shared" si="1"/>
        <v>682.32</v>
      </c>
    </row>
    <row r="8" ht="20.1" customHeight="1" spans="2:7">
      <c r="B8" s="24">
        <v>3</v>
      </c>
      <c r="C8" s="25">
        <v>0.7</v>
      </c>
      <c r="D8" s="27">
        <v>73.9879703036732</v>
      </c>
      <c r="E8" s="26">
        <f t="shared" si="0"/>
        <v>73987.9703036732</v>
      </c>
      <c r="F8" s="25">
        <f t="shared" si="2"/>
        <v>-113.81</v>
      </c>
      <c r="G8" s="28">
        <f t="shared" si="1"/>
        <v>677.55</v>
      </c>
    </row>
    <row r="9" ht="20.1" customHeight="1" spans="2:7">
      <c r="B9" s="24">
        <v>4</v>
      </c>
      <c r="C9" s="25">
        <v>0.7</v>
      </c>
      <c r="D9" s="27">
        <v>73.4700545115475</v>
      </c>
      <c r="E9" s="26">
        <f t="shared" si="0"/>
        <v>73470.0545115475</v>
      </c>
      <c r="F9" s="25">
        <f t="shared" si="2"/>
        <v>-106.46</v>
      </c>
      <c r="G9" s="28">
        <f t="shared" si="1"/>
        <v>672.8</v>
      </c>
    </row>
    <row r="10" ht="20.1" customHeight="1" spans="2:7">
      <c r="B10" s="24">
        <v>5</v>
      </c>
      <c r="C10" s="25">
        <v>0.7</v>
      </c>
      <c r="D10" s="27">
        <v>72.9557641299666</v>
      </c>
      <c r="E10" s="26">
        <f t="shared" si="0"/>
        <v>72955.7641299666</v>
      </c>
      <c r="F10" s="25">
        <f t="shared" si="2"/>
        <v>-99.16</v>
      </c>
      <c r="G10" s="28">
        <f t="shared" si="1"/>
        <v>668.09</v>
      </c>
    </row>
    <row r="11" ht="20.1" customHeight="1" spans="2:7">
      <c r="B11" s="24">
        <v>6</v>
      </c>
      <c r="C11" s="25">
        <v>0.7</v>
      </c>
      <c r="D11" s="27">
        <v>72.4450737810568</v>
      </c>
      <c r="E11" s="26">
        <f t="shared" si="0"/>
        <v>72445.0737810569</v>
      </c>
      <c r="F11" s="25">
        <f t="shared" si="2"/>
        <v>-91.92</v>
      </c>
      <c r="G11" s="28">
        <f t="shared" si="1"/>
        <v>663.42</v>
      </c>
    </row>
    <row r="12" ht="20.1" customHeight="1" spans="2:7">
      <c r="B12" s="24">
        <v>7</v>
      </c>
      <c r="C12" s="25">
        <v>0.7</v>
      </c>
      <c r="D12" s="27">
        <v>71.9379582645895</v>
      </c>
      <c r="E12" s="26">
        <f t="shared" si="0"/>
        <v>71937.9582645895</v>
      </c>
      <c r="F12" s="25">
        <f t="shared" si="2"/>
        <v>-84.73</v>
      </c>
      <c r="G12" s="28">
        <f t="shared" si="1"/>
        <v>658.77</v>
      </c>
    </row>
    <row r="13" ht="20.1" customHeight="1" spans="2:7">
      <c r="B13" s="24">
        <v>8</v>
      </c>
      <c r="C13" s="25">
        <v>0.7</v>
      </c>
      <c r="D13" s="27">
        <v>71.4343925567374</v>
      </c>
      <c r="E13" s="26">
        <f t="shared" si="0"/>
        <v>71434.3925567374</v>
      </c>
      <c r="F13" s="25">
        <f t="shared" si="2"/>
        <v>-77.59</v>
      </c>
      <c r="G13" s="28">
        <f t="shared" si="1"/>
        <v>654.16</v>
      </c>
    </row>
    <row r="14" ht="20.1" customHeight="1" spans="2:7">
      <c r="B14" s="24">
        <v>9</v>
      </c>
      <c r="C14" s="25">
        <v>0.7</v>
      </c>
      <c r="D14" s="27">
        <v>70.9343518088401</v>
      </c>
      <c r="E14" s="26">
        <f t="shared" si="0"/>
        <v>70934.3518088401</v>
      </c>
      <c r="F14" s="25">
        <f t="shared" si="2"/>
        <v>-70.5</v>
      </c>
      <c r="G14" s="28">
        <f t="shared" si="1"/>
        <v>649.58</v>
      </c>
    </row>
    <row r="15" ht="20.1" customHeight="1" spans="2:7">
      <c r="B15" s="24">
        <v>10</v>
      </c>
      <c r="C15" s="25">
        <v>0.7</v>
      </c>
      <c r="D15" s="27">
        <v>70.4378113461783</v>
      </c>
      <c r="E15" s="26">
        <f t="shared" si="0"/>
        <v>70437.8113461783</v>
      </c>
      <c r="F15" s="25">
        <f t="shared" si="2"/>
        <v>-63.46</v>
      </c>
      <c r="G15" s="28">
        <f t="shared" si="1"/>
        <v>645.03</v>
      </c>
    </row>
    <row r="16" ht="20.1" customHeight="1" spans="2:7">
      <c r="B16" s="24">
        <v>11</v>
      </c>
      <c r="C16" s="25">
        <v>0.7</v>
      </c>
      <c r="D16" s="27">
        <v>69.9447466667551</v>
      </c>
      <c r="E16" s="26">
        <f t="shared" si="0"/>
        <v>69944.7466667551</v>
      </c>
      <c r="F16" s="25">
        <f t="shared" si="2"/>
        <v>-56.47</v>
      </c>
      <c r="G16" s="28">
        <f t="shared" si="1"/>
        <v>640.52</v>
      </c>
    </row>
    <row r="17" ht="20.1" customHeight="1" spans="2:7">
      <c r="B17" s="24">
        <v>12</v>
      </c>
      <c r="C17" s="25">
        <v>0.7</v>
      </c>
      <c r="D17" s="27">
        <v>69.4551334400877</v>
      </c>
      <c r="E17" s="26">
        <f t="shared" si="0"/>
        <v>69455.1334400877</v>
      </c>
      <c r="F17" s="25">
        <f t="shared" si="2"/>
        <v>-49.52</v>
      </c>
      <c r="G17" s="28">
        <f t="shared" si="1"/>
        <v>636.04</v>
      </c>
    </row>
    <row r="18" ht="20.1" customHeight="1" spans="2:7">
      <c r="B18" s="24">
        <v>13</v>
      </c>
      <c r="C18" s="25">
        <v>0.7</v>
      </c>
      <c r="D18" s="27">
        <v>68.9689475060071</v>
      </c>
      <c r="E18" s="26">
        <f t="shared" si="0"/>
        <v>68968.9475060071</v>
      </c>
      <c r="F18" s="25">
        <f t="shared" si="2"/>
        <v>-42.62</v>
      </c>
      <c r="G18" s="28">
        <f t="shared" si="1"/>
        <v>631.58</v>
      </c>
    </row>
    <row r="19" ht="20.1" customHeight="1" spans="2:7">
      <c r="B19" s="24">
        <v>14</v>
      </c>
      <c r="C19" s="25">
        <v>0.7</v>
      </c>
      <c r="D19" s="27">
        <v>68.4861648734651</v>
      </c>
      <c r="E19" s="26">
        <f t="shared" si="0"/>
        <v>68486.1648734651</v>
      </c>
      <c r="F19" s="25">
        <f t="shared" si="2"/>
        <v>-35.77</v>
      </c>
      <c r="G19" s="28">
        <f t="shared" si="1"/>
        <v>627.16</v>
      </c>
    </row>
    <row r="20" ht="20.1" customHeight="1" spans="2:7">
      <c r="B20" s="24">
        <v>15</v>
      </c>
      <c r="C20" s="25">
        <v>0.7</v>
      </c>
      <c r="D20" s="27">
        <v>68.0067617193508</v>
      </c>
      <c r="E20" s="26">
        <f t="shared" si="0"/>
        <v>68006.7617193508</v>
      </c>
      <c r="F20" s="25">
        <f t="shared" si="2"/>
        <v>-28.97</v>
      </c>
      <c r="G20" s="28">
        <f t="shared" si="1"/>
        <v>622.77</v>
      </c>
    </row>
    <row r="21" ht="20.1" customHeight="1" spans="2:7">
      <c r="B21" s="24">
        <v>16</v>
      </c>
      <c r="C21" s="25">
        <v>0.7</v>
      </c>
      <c r="D21" s="27">
        <v>67.5307143873153</v>
      </c>
      <c r="E21" s="26">
        <f t="shared" si="0"/>
        <v>67530.7143873153</v>
      </c>
      <c r="F21" s="25">
        <f t="shared" si="2"/>
        <v>-22.22</v>
      </c>
      <c r="G21" s="28">
        <f t="shared" si="1"/>
        <v>618.41</v>
      </c>
    </row>
    <row r="22" ht="20.1" customHeight="1" spans="2:7">
      <c r="B22" s="24">
        <v>17</v>
      </c>
      <c r="C22" s="25">
        <v>0.7</v>
      </c>
      <c r="D22" s="27">
        <v>67.0579993866042</v>
      </c>
      <c r="E22" s="26">
        <f t="shared" si="0"/>
        <v>67057.9993866042</v>
      </c>
      <c r="F22" s="25">
        <f t="shared" si="2"/>
        <v>-15.51</v>
      </c>
      <c r="G22" s="28">
        <f t="shared" si="1"/>
        <v>614.08</v>
      </c>
    </row>
    <row r="23" ht="20.1" customHeight="1" spans="2:7">
      <c r="B23" s="24">
        <v>18</v>
      </c>
      <c r="C23" s="25">
        <v>0.7</v>
      </c>
      <c r="D23" s="27">
        <v>66.5885933908979</v>
      </c>
      <c r="E23" s="26">
        <f t="shared" si="0"/>
        <v>66588.5933908979</v>
      </c>
      <c r="F23" s="25">
        <f t="shared" si="2"/>
        <v>-8.85</v>
      </c>
      <c r="G23" s="28">
        <f t="shared" si="1"/>
        <v>609.79</v>
      </c>
    </row>
    <row r="24" ht="20.1" customHeight="1" spans="2:7">
      <c r="B24" s="24">
        <v>19</v>
      </c>
      <c r="C24" s="25">
        <v>0.7</v>
      </c>
      <c r="D24" s="27">
        <v>66.1224732371617</v>
      </c>
      <c r="E24" s="26">
        <f t="shared" si="0"/>
        <v>66122.4732371617</v>
      </c>
      <c r="F24" s="25">
        <f t="shared" si="2"/>
        <v>-2.24</v>
      </c>
      <c r="G24" s="28">
        <f t="shared" si="1"/>
        <v>605.52</v>
      </c>
    </row>
    <row r="25" ht="20.1" customHeight="1" spans="2:7">
      <c r="B25" s="24">
        <v>20</v>
      </c>
      <c r="C25" s="25">
        <v>0.7</v>
      </c>
      <c r="D25" s="27">
        <v>65.6596159245015</v>
      </c>
      <c r="E25" s="26">
        <f t="shared" si="0"/>
        <v>65659.6159245015</v>
      </c>
      <c r="F25" s="25">
        <f t="shared" si="2"/>
        <v>4.33</v>
      </c>
      <c r="G25" s="28">
        <f t="shared" si="1"/>
        <v>601.28</v>
      </c>
    </row>
    <row r="26" ht="20.1" customHeight="1" spans="2:7">
      <c r="B26" s="24">
        <v>21</v>
      </c>
      <c r="C26" s="25">
        <v>0.7</v>
      </c>
      <c r="D26" s="27">
        <v>65.1999986130299</v>
      </c>
      <c r="E26" s="26">
        <f t="shared" si="0"/>
        <v>65199.99861303</v>
      </c>
      <c r="F26" s="25">
        <f t="shared" si="2"/>
        <v>10.85</v>
      </c>
      <c r="G26" s="28">
        <f t="shared" si="1"/>
        <v>597.07</v>
      </c>
    </row>
    <row r="27" ht="20.1" customHeight="1" spans="2:7">
      <c r="B27" s="24">
        <v>22</v>
      </c>
      <c r="C27" s="25">
        <v>0.7</v>
      </c>
      <c r="D27" s="27">
        <v>64.7435986227388</v>
      </c>
      <c r="E27" s="26">
        <f t="shared" si="0"/>
        <v>64743.5986227388</v>
      </c>
      <c r="F27" s="25">
        <f t="shared" si="2"/>
        <v>17.32</v>
      </c>
      <c r="G27" s="28">
        <f t="shared" si="1"/>
        <v>592.89</v>
      </c>
    </row>
    <row r="28" ht="20.1" customHeight="1" spans="2:7">
      <c r="B28" s="24">
        <v>23</v>
      </c>
      <c r="C28" s="25">
        <v>0.7</v>
      </c>
      <c r="D28" s="27">
        <v>64.2903934323795</v>
      </c>
      <c r="E28" s="26">
        <f t="shared" si="0"/>
        <v>64290.3934323795</v>
      </c>
      <c r="F28" s="25">
        <f t="shared" si="2"/>
        <v>23.75</v>
      </c>
      <c r="G28" s="28">
        <f t="shared" si="1"/>
        <v>588.74</v>
      </c>
    </row>
    <row r="29" ht="20.1" customHeight="1" spans="2:7">
      <c r="B29" s="24">
        <v>24</v>
      </c>
      <c r="C29" s="25">
        <v>0.7</v>
      </c>
      <c r="D29" s="27">
        <v>63.840360678353</v>
      </c>
      <c r="E29" s="26">
        <f t="shared" si="0"/>
        <v>63840.360678353</v>
      </c>
      <c r="F29" s="25">
        <f t="shared" si="2"/>
        <v>30.13</v>
      </c>
      <c r="G29" s="28">
        <f t="shared" si="1"/>
        <v>584.62</v>
      </c>
    </row>
    <row r="30" ht="20.1" customHeight="1" spans="2:7">
      <c r="B30" s="24">
        <v>25</v>
      </c>
      <c r="C30" s="25">
        <v>0.7</v>
      </c>
      <c r="D30" s="27">
        <v>63.3934781536045</v>
      </c>
      <c r="E30" s="26">
        <f t="shared" si="0"/>
        <v>63393.4781536045</v>
      </c>
      <c r="F30" s="25">
        <f t="shared" si="2"/>
        <v>36.47</v>
      </c>
      <c r="G30" s="28">
        <f t="shared" si="1"/>
        <v>580.53</v>
      </c>
    </row>
    <row r="31" ht="27.75" customHeight="1" spans="2:7">
      <c r="B31" s="29" t="s">
        <v>66</v>
      </c>
      <c r="C31" s="30"/>
      <c r="D31" s="31">
        <f>SUM(D6:D30)</f>
        <v>1729.83298544334</v>
      </c>
      <c r="E31" s="32">
        <f>SUM(E6:E30)/10000</f>
        <v>172.983298544334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9.14285714285714" defaultRowHeight="12.75" outlineLevelCol="6"/>
  <cols>
    <col min="3" max="3" width="12.2857142857143" customWidth="1"/>
    <col min="4" max="4" width="10.5714285714286" customWidth="1"/>
    <col min="5" max="5" width="13.7142857142857" customWidth="1"/>
    <col min="6" max="6" width="12.7142857142857" customWidth="1"/>
    <col min="7" max="7" width="9.5714285714285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69.193</v>
      </c>
      <c r="F3" s="13">
        <f>'25年发电量'!D30</f>
        <v>1729.83298544334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20.862</v>
      </c>
      <c r="F4" s="13">
        <f>ROUND(E4*25,3)</f>
        <v>521.55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0.152</v>
      </c>
      <c r="F5" s="13">
        <f>ROUND(E5*25,3)</f>
        <v>3.8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57.292</v>
      </c>
      <c r="F6" s="13">
        <f>ROUND(E6*25,3)</f>
        <v>1432.3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0.699</v>
      </c>
      <c r="F7" s="13">
        <f>ROUND(E7*25,3)</f>
        <v>17.475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1.052</v>
      </c>
      <c r="F8" s="13">
        <f>ROUND(E8*25,3)</f>
        <v>26.3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9.14285714285714" defaultRowHeight="12.75" outlineLevelRow="1"/>
  <cols>
    <col min="1" max="1" width="11.4285714285714"/>
    <col min="2" max="2" width="14"/>
    <col min="3" max="3" width="21.2857142857143"/>
    <col min="4" max="4" width="11.4285714285714"/>
    <col min="5" max="5" width="19.2857142857143"/>
    <col min="6" max="6" width="19.1428571428571"/>
    <col min="7" max="7" width="16.4285714285714"/>
    <col min="8" max="8" width="21.8571428571429"/>
    <col min="9" max="9" width="16.4285714285714"/>
    <col min="10" max="10" width="19.1428571428571"/>
  </cols>
  <sheetData>
    <row r="1" ht="13.5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8" spans="1:10">
      <c r="A2" s="2">
        <v>1</v>
      </c>
      <c r="B2" s="3" t="s">
        <v>93</v>
      </c>
      <c r="C2" s="3" t="s">
        <v>12</v>
      </c>
      <c r="D2" s="4">
        <v>420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咸甲呕稼颜</cp:lastModifiedBy>
  <dcterms:created xsi:type="dcterms:W3CDTF">2018-11-27T08:44:44Z</dcterms:created>
  <cp:lastPrinted>2023-02-17T09:15:30Z</cp:lastPrinted>
  <dcterms:modified xsi:type="dcterms:W3CDTF">2024-12-29T13:44:13Z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C3355DE1277B4B1BAA94E872343BB87E_11</vt:lpwstr>
  </property>
  <property fmtid="{D5CDD505-2E9C-101B-9397-08002B2CF9AE}" pid="3" name="KSOProductBuildVer">
    <vt:lpwstr>2052-12.1.0.19770</vt:lpwstr>
  </property>
</Properties>
</file>