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6697" windowHeight="1372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<sst xmlns="http://schemas.openxmlformats.org/spreadsheetml/2006/main" count="169" uniqueCount="147">
  <si>
    <t>光伏组件发电项目产能预估报告书</t>
  </si>
  <si>
    <t>报告编号</t>
  </si>
  <si>
    <t>报告日期</t>
  </si>
  <si>
    <t>场地信息</t>
  </si>
  <si>
    <t>地点</t>
  </si>
  <si>
    <t>郑州</t>
  </si>
  <si>
    <t>经纬度</t>
  </si>
  <si>
    <t>34°46′ 113°40′</t>
  </si>
  <si>
    <t>水平面总辐照量</t>
  </si>
  <si>
    <t>4603.39 MJ/m²/年</t>
  </si>
  <si>
    <t>光伏系统信息</t>
  </si>
  <si>
    <t>组件类型</t>
  </si>
  <si>
    <t>单晶硅</t>
  </si>
  <si>
    <t>峰值功率</t>
  </si>
  <si>
    <t>400Wp</t>
  </si>
  <si>
    <t>组件数量</t>
  </si>
  <si>
    <t>系统容量</t>
  </si>
  <si>
    <t>104.8 kW</t>
  </si>
  <si>
    <t>安装方式</t>
  </si>
  <si>
    <t>固定集成</t>
  </si>
  <si>
    <t>设计寿命</t>
  </si>
  <si>
    <t>25年</t>
  </si>
  <si>
    <t>逆变器效率</t>
  </si>
  <si>
    <t>逆变器额定功率</t>
  </si>
  <si>
    <t>0kW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</si>
  <si>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</si>
  <si>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</si>
  <si>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</si>
  <si>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</si>
  <si>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</si>
  <si>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</si>
  <si>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</si>
  <si>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</si>
  <si>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</si>
  <si>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</si>
  <si>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</si>
  <si>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</si>
  <si>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</si>
  <si>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</si>
  <si>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</si>
  <si>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</si>
  <si>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</si>
  <si>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</si>
  <si>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</si>
  <si>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</si>
  <si>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</si>
  <si>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</si>
  <si>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</si>
  <si>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</si>
  <si>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</si>
  <si>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</si>
  <si>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</si>
  <si>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</si>
  <si>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</si>
  <si>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</si>
  <si>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</si>
  <si>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</si>
  <si>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</si>
  <si>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</si>
  <si>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</si>
  <si>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</si>
  <si>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</si>
  <si>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</si>
  <si>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</si>
  <si>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27323小时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</si>
  <si>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</si>
  <si>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</si>
  <si>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</si>
  <si>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</si>
  <si>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</si>
  <si>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</si>
  <si>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</si>
  <si>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</si>
  <si>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</si>
  <si>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</si>
  <si>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</si>
  <si>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</si>
  <si>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</si>
  <si>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</si>
  <si>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</si>
  <si>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</si>
  <si>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</si>
  <si>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</si>
  <si>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</si>
  <si>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</si>
  <si>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</si>
  <si>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</si>
  <si>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</si>
  <si>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</si>
  <si>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</si>
  <si>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</si>
  <si>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</si>
  <si>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</si>
  <si>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</si>
  <si>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</si>
  <si>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</si>
  <si>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</si>
  <si>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</si>
  <si>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</si>
  <si>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</si>
  <si>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</si>
  <si>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</si>
  <si>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</si>
  <si>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</si>
  <si>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</si>
  <si>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</si>
  <si>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</si>
  <si>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</si>
  <si>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</si>
  <si>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</si>
  <si>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</si>
  <si>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</si>
  <si>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</si>
  <si>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</si>
  <si>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</si>
  <si>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</si>
  <si>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</si>
  <si>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默认组件</t>
  </si>
  <si>
    <t>25℃</t>
  </si>
  <si>
    <t>1650×992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</si>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</sst>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6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87</c:v>
                </c:pt>
                <c:pt idx="1">
                  <c:v>80.1</c:v>
                </c:pt>
                <c:pt idx="2">
                  <c:v>120.9</c:v>
                </c:pt>
                <c:pt idx="3">
                  <c:v>132.5</c:v>
                </c:pt>
                <c:pt idx="4">
                  <c:v>151.4</c:v>
                </c:pt>
                <c:pt idx="5">
                  <c:v>144.7</c:v>
                </c:pt>
                <c:pt idx="6">
                  <c:v>140.1</c:v>
                </c:pt>
                <c:pt idx="7">
                  <c:v>119.4</c:v>
                </c:pt>
                <c:pt idx="8">
                  <c:v>100.3</c:v>
                </c:pt>
                <c:pt idx="9">
                  <c:v>90.4</c:v>
                </c:pt>
                <c:pt idx="10">
                  <c:v>55</c:v>
                </c:pt>
                <c:pt idx="11">
                  <c:v>80.4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273073888"/>
        <c:axId val="875626043"/>
      </c:barChart>
      <c:catAx>
        <c:axId val="27307388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75626043"/>
        <c:crosses val="autoZero"/>
        <c:auto val="1"/>
        <c:lblAlgn val="ctr"/>
        <c:lblOffset val="100"/>
        <c:noMultiLvlLbl val="0"/>
      </c:catAx>
      <c:valAx>
        <c:axId val="87562604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7307388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8.44008</c:v>
                </c:pt>
                <c:pt idx="1">
                  <c:v>7.76302</c:v>
                </c:pt>
                <c:pt idx="2">
                  <c:v>11.5455</c:v>
                </c:pt>
                <c:pt idx="3">
                  <c:v>12.5019</c:v>
                </c:pt>
                <c:pt idx="4">
                  <c:v>13.8654</c:v>
                </c:pt>
                <c:pt idx="5">
                  <c:v>13.1031</c:v>
                </c:pt>
                <c:pt idx="6">
                  <c:v>12.6701</c:v>
                </c:pt>
                <c:pt idx="7">
                  <c:v>10.8711</c:v>
                </c:pt>
                <c:pt idx="8">
                  <c:v>9.20803</c:v>
                </c:pt>
                <c:pt idx="9">
                  <c:v>8.50143</c:v>
                </c:pt>
                <c:pt idx="10">
                  <c:v>5.28797</c:v>
                </c:pt>
                <c:pt idx="11">
                  <c:v>7.80222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104162134"/>
        <c:axId val="280393697"/>
      </c:barChart>
      <c:catAx>
        <c:axId val="10416213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80393697"/>
        <c:crosses val="autoZero"/>
        <c:auto val="0"/>
        <c:lblAlgn val="ctr"/>
        <c:lblOffset val="100"/>
        <c:tickLblSkip val="1"/>
        <c:noMultiLvlLbl val="0"/>
      </c:catAx>
      <c:valAx>
        <c:axId val="280393697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4162134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121.56</c:v>
                </c:pt>
                <c:pt idx="1">
                  <c:v>120.952</c:v>
                </c:pt>
                <c:pt idx="2">
                  <c:v>120.347</c:v>
                </c:pt>
                <c:pt idx="3">
                  <c:v>119.746</c:v>
                </c:pt>
                <c:pt idx="4">
                  <c:v>119.147</c:v>
                </c:pt>
                <c:pt idx="5">
                  <c:v>118.551</c:v>
                </c:pt>
                <c:pt idx="6">
                  <c:v>117.958</c:v>
                </c:pt>
                <c:pt idx="7">
                  <c:v>117.369</c:v>
                </c:pt>
                <c:pt idx="8">
                  <c:v>116.782</c:v>
                </c:pt>
                <c:pt idx="9">
                  <c:v>116.198</c:v>
                </c:pt>
                <c:pt idx="10">
                  <c:v>115.617</c:v>
                </c:pt>
                <c:pt idx="11">
                  <c:v>115.039</c:v>
                </c:pt>
                <c:pt idx="12">
                  <c:v>114.464</c:v>
                </c:pt>
                <c:pt idx="13">
                  <c:v>113.891</c:v>
                </c:pt>
                <c:pt idx="14">
                  <c:v>113.322</c:v>
                </c:pt>
                <c:pt idx="15">
                  <c:v>112.755</c:v>
                </c:pt>
                <c:pt idx="16">
                  <c:v>112.191</c:v>
                </c:pt>
                <c:pt idx="17">
                  <c:v>111.63</c:v>
                </c:pt>
                <c:pt idx="18">
                  <c:v>111.072</c:v>
                </c:pt>
                <c:pt idx="19">
                  <c:v>110.517</c:v>
                </c:pt>
                <c:pt idx="20">
                  <c:v>109.964</c:v>
                </c:pt>
                <c:pt idx="21">
                  <c:v>109.415</c:v>
                </c:pt>
                <c:pt idx="22">
                  <c:v>108.867</c:v>
                </c:pt>
                <c:pt idx="23">
                  <c:v>108.323</c:v>
                </c:pt>
                <c:pt idx="24">
                  <c:v>107.782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835839286"/>
        <c:axId val="117554594"/>
      </c:barChart>
      <c:catAx>
        <c:axId val="835839286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7554594"/>
        <c:crosses val="autoZero"/>
        <c:auto val="1"/>
        <c:lblAlgn val="ctr"/>
        <c:lblOffset val="100"/>
        <c:noMultiLvlLbl val="0"/>
      </c:catAx>
      <c:valAx>
        <c:axId val="11755459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3583928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-39.3121782933333</c:v>
                </c:pt>
                <c:pt idx="1">
                  <c:v>-35.9876108266667</c:v>
                </c:pt>
                <c:pt idx="2">
                  <c:v>-32.6156376</c:v>
                </c:pt>
                <c:pt idx="3">
                  <c:v>-29.1961686133333</c:v>
                </c:pt>
                <c:pt idx="4">
                  <c:v>-25.7290938666667</c:v>
                </c:pt>
                <c:pt idx="5">
                  <c:v>-22.21430336</c:v>
                </c:pt>
                <c:pt idx="6">
                  <c:v>-18.6517070933333</c:v>
                </c:pt>
                <c:pt idx="7">
                  <c:v>-15.0411950666667</c:v>
                </c:pt>
                <c:pt idx="8">
                  <c:v>-11.38266728</c:v>
                </c:pt>
                <c:pt idx="9">
                  <c:v>-7.67602373333335</c:v>
                </c:pt>
                <c:pt idx="10">
                  <c:v>-3.95243373333335</c:v>
                </c:pt>
                <c:pt idx="11">
                  <c:v>-0.24877373333335</c:v>
                </c:pt>
                <c:pt idx="12">
                  <c:v>3.43505626666665</c:v>
                </c:pt>
                <c:pt idx="13">
                  <c:v>7.09915626666665</c:v>
                </c:pt>
                <c:pt idx="14">
                  <c:v>10.7436262666667</c:v>
                </c:pt>
                <c:pt idx="15">
                  <c:v>14.3685662666666</c:v>
                </c:pt>
                <c:pt idx="16">
                  <c:v>17.9740662666667</c:v>
                </c:pt>
                <c:pt idx="17">
                  <c:v>21.5602362666666</c:v>
                </c:pt>
                <c:pt idx="18">
                  <c:v>25.1271662666666</c:v>
                </c:pt>
                <c:pt idx="19">
                  <c:v>28.6749462666666</c:v>
                </c:pt>
                <c:pt idx="20">
                  <c:v>32.2036762666666</c:v>
                </c:pt>
                <c:pt idx="21">
                  <c:v>35.7134562666666</c:v>
                </c:pt>
                <c:pt idx="22">
                  <c:v>39.2043762666666</c:v>
                </c:pt>
                <c:pt idx="23">
                  <c:v>42.6765262666666</c:v>
                </c:pt>
                <c:pt idx="24">
                  <c:v>46.1300062666666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341330832"/>
        <c:axId val="678964336"/>
      </c:barChart>
      <c:catAx>
        <c:axId val="341330832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8964336"/>
        <c:crosses val="autoZero"/>
        <c:auto val="1"/>
        <c:lblAlgn val="ctr"/>
        <c:lblOffset val="100"/>
        <c:noMultiLvlLbl val="0"/>
      </c:catAx>
      <c:valAx>
        <c:axId val="6789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133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2275840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33820"/>
        <a:ext cx="6877685" cy="4000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2284730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567670"/>
        <a:ext cx="6886575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318770</xdr:colOff>
      <xdr:row>3</xdr:row>
      <xdr:rowOff>47625</xdr:rowOff>
    </xdr:from>
    <xdr:to>
      <xdr:col>18</xdr:col>
      <xdr:colOff>293370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820660" y="695325"/>
        <a:ext cx="1037907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50800</xdr:colOff>
      <xdr:row>5</xdr:row>
      <xdr:rowOff>10160</xdr:rowOff>
    </xdr:from>
    <xdr:to>
      <xdr:col>16</xdr:col>
      <xdr:colOff>60960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823325" y="1532255"/>
        <a:ext cx="1003046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3" totalsRowShown="0">
  <autoFilter xmlns:etc="http://www.wps.cn/officeDocument/2017/etCustomData" ref="A1:J3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44" workbookViewId="0">
      <selection activeCell="I54" sqref="I54"/>
    </sheetView>
  </sheetViews>
  <sheetFormatPr defaultColWidth="9.02654867256637" defaultRowHeight="12.75" outlineLevelCol="4"/>
  <cols>
    <col min="1" max="1" width="17.141592920354" style="68" customWidth="1"/>
    <col min="2" max="2" width="24.4247787610619" style="68" customWidth="1"/>
    <col min="3" max="3" width="22.5663716814159" style="68" customWidth="1"/>
    <col min="4" max="4" width="32.283185840708" style="68" customWidth="1"/>
  </cols>
  <sheetData>
    <row r="1" ht="35.25" customHeight="1" spans="1:5">
      <c r="A1" s="69" t="s">
        <v>0</v>
      </c>
      <c r="B1" s="69"/>
      <c r="C1" s="69"/>
      <c r="D1" s="69"/>
    </row>
    <row r="2" s="65" customFormat="1" ht="15" spans="1:5">
      <c r="A2" s="70" t="s">
        <v>1</v>
      </c>
      <c r="B2" s="70"/>
      <c r="C2" s="71" t="s">
        <v>2</v>
      </c>
      <c r="D2" s="72">
        <v>46007</v>
      </c>
    </row>
    <row r="3" ht="5.25" customHeight="1" spans="1:5">
      <c r="A3" s="71"/>
      <c r="B3" s="70"/>
      <c r="C3" s="70"/>
      <c r="D3" s="70"/>
    </row>
    <row r="4" s="65" customFormat="1" ht="15" spans="1:5">
      <c r="A4" s="73" t="s">
        <v>3</v>
      </c>
      <c r="B4" s="74"/>
      <c r="C4" s="74"/>
      <c r="D4" s="75"/>
    </row>
    <row r="5" s="65" customFormat="1" ht="15" spans="1:5">
      <c r="A5" s="76" t="s">
        <v>4</v>
      </c>
      <c r="B5" s="77" t="s">
        <v>5</v>
      </c>
      <c r="C5" s="78" t="s">
        <v>6</v>
      </c>
      <c r="D5" s="79" t="s">
        <v>7</v>
      </c>
    </row>
    <row r="6" s="65" customFormat="1" ht="15.75" spans="1:5">
      <c r="A6" s="80" t="s">
        <v>8</v>
      </c>
      <c r="B6" s="81" t="s">
        <v>9</v>
      </c>
      <c r="C6" s="82"/>
      <c r="D6" s="83"/>
      <c r="E6" s="84"/>
    </row>
    <row r="7" s="65" customFormat="1" ht="6.75" customHeight="1" spans="1:5">
      <c r="A7" s="71"/>
      <c r="B7" s="71"/>
      <c r="C7" s="70"/>
      <c r="D7" s="70"/>
    </row>
    <row r="8" s="65" customFormat="1" ht="15.75" spans="1:5">
      <c r="A8" s="85" t="s">
        <v>10</v>
      </c>
      <c r="B8" s="86"/>
      <c r="C8" s="86"/>
      <c r="D8" s="87"/>
    </row>
    <row r="9" s="65" customFormat="1" ht="15" spans="1:5">
      <c r="A9" s="88" t="s">
        <v>11</v>
      </c>
      <c r="B9" s="89" t="s">
        <v>12</v>
      </c>
      <c r="C9" s="90" t="s">
        <v>13</v>
      </c>
      <c r="D9" s="91" t="s">
        <v>14</v>
      </c>
    </row>
    <row r="10" s="65" customFormat="1" ht="15" spans="1:5">
      <c r="A10" s="76" t="s">
        <v>15</v>
      </c>
      <c r="B10" s="77">
        <v>262</v>
      </c>
      <c r="C10" s="92" t="s">
        <v>16</v>
      </c>
      <c r="D10" s="93" t="s">
        <v>17</v>
      </c>
    </row>
    <row r="11" s="65" customFormat="1" ht="15" spans="1:5">
      <c r="A11" s="94" t="s">
        <v>18</v>
      </c>
      <c r="B11" s="95" t="s">
        <v>19</v>
      </c>
      <c r="C11" s="92" t="s">
        <v>20</v>
      </c>
      <c r="D11" s="79" t="s">
        <v>21</v>
      </c>
    </row>
    <row r="12" s="65" customFormat="1" ht="15" spans="1:5">
      <c r="A12" s="76" t="s">
        <v>22</v>
      </c>
      <c r="B12" s="95">
        <v>0.99</v>
      </c>
      <c r="C12" s="92" t="s">
        <v>23</v>
      </c>
      <c r="D12" s="79" t="s">
        <v>24</v>
      </c>
    </row>
    <row r="13" s="65" customFormat="1" ht="15" spans="1:5">
      <c r="A13" s="76" t="s">
        <v>25</v>
      </c>
      <c r="B13" s="95">
        <v>0.01</v>
      </c>
      <c r="C13" s="92" t="s">
        <v>26</v>
      </c>
      <c r="D13" s="96">
        <v>0.01</v>
      </c>
    </row>
    <row r="14" s="65" customFormat="1" ht="15.75" spans="1:5">
      <c r="A14" s="97" t="s">
        <v>27</v>
      </c>
      <c r="B14" s="98">
        <v>0.0248</v>
      </c>
      <c r="C14" s="99" t="s">
        <v>28</v>
      </c>
      <c r="D14" s="100">
        <v>0.890765</v>
      </c>
    </row>
    <row r="15" s="65" customFormat="1" ht="6" customHeight="1" spans="1:5">
      <c r="A15" s="70"/>
      <c r="B15" s="70"/>
      <c r="C15" s="70"/>
      <c r="D15" s="70"/>
    </row>
    <row r="16" s="65" customFormat="1" ht="15.75" spans="1:5">
      <c r="A16" s="85" t="s">
        <v>29</v>
      </c>
      <c r="B16" s="86"/>
      <c r="C16" s="86"/>
      <c r="D16" s="87"/>
    </row>
    <row r="17" s="65" customFormat="1" ht="15" spans="1:4">
      <c r="A17" s="88" t="s">
        <v>30</v>
      </c>
      <c r="B17" s="101" t="s">
        <v>31</v>
      </c>
      <c r="C17" s="101" t="s">
        <v>32</v>
      </c>
      <c r="D17" s="102" t="s">
        <v>33</v>
      </c>
    </row>
    <row r="18" s="65" customFormat="1" ht="15" spans="1:4">
      <c r="A18" s="76" t="s">
        <v>34</v>
      </c>
      <c r="B18" s="77">
        <v>87</v>
      </c>
      <c r="C18" s="10">
        <v>8.44008</v>
      </c>
      <c r="D18" s="103">
        <v>6.9</v>
      </c>
    </row>
    <row r="19" s="65" customFormat="1" ht="15" spans="1:4">
      <c r="A19" s="76" t="s">
        <v>35</v>
      </c>
      <c r="B19" s="104">
        <v>80.1</v>
      </c>
      <c r="C19" s="105">
        <v>7.76302</v>
      </c>
      <c r="D19" s="106">
        <v>6.4</v>
      </c>
    </row>
    <row r="20" s="65" customFormat="1" ht="15" spans="1:4">
      <c r="A20" s="76" t="s">
        <v>36</v>
      </c>
      <c r="B20" s="77">
        <v>120.9</v>
      </c>
      <c r="C20" s="10">
        <v>11.5455</v>
      </c>
      <c r="D20" s="103">
        <v>9.5</v>
      </c>
    </row>
    <row r="21" s="65" customFormat="1" ht="15" spans="1:4">
      <c r="A21" s="76" t="s">
        <v>37</v>
      </c>
      <c r="B21" s="104">
        <v>132.5</v>
      </c>
      <c r="C21" s="105">
        <v>12.5019</v>
      </c>
      <c r="D21" s="106">
        <v>10.3</v>
      </c>
    </row>
    <row r="22" s="65" customFormat="1" ht="15" spans="1:4">
      <c r="A22" s="76" t="s">
        <v>38</v>
      </c>
      <c r="B22" s="77">
        <v>151.4</v>
      </c>
      <c r="C22" s="10">
        <v>13.8654</v>
      </c>
      <c r="D22" s="103">
        <v>11.4</v>
      </c>
    </row>
    <row r="23" s="65" customFormat="1" ht="15" spans="1:4">
      <c r="A23" s="76" t="s">
        <v>39</v>
      </c>
      <c r="B23" s="104">
        <v>144.7</v>
      </c>
      <c r="C23" s="105">
        <v>13.1031</v>
      </c>
      <c r="D23" s="106">
        <v>10.8</v>
      </c>
    </row>
    <row r="24" s="65" customFormat="1" ht="15" spans="1:4">
      <c r="A24" s="76" t="s">
        <v>40</v>
      </c>
      <c r="B24" s="77">
        <v>140.1</v>
      </c>
      <c r="C24" s="10">
        <v>12.6701</v>
      </c>
      <c r="D24" s="103">
        <v>10.4</v>
      </c>
    </row>
    <row r="25" s="65" customFormat="1" ht="15" spans="1:4">
      <c r="A25" s="76" t="s">
        <v>41</v>
      </c>
      <c r="B25" s="104">
        <v>119.4</v>
      </c>
      <c r="C25" s="105">
        <v>10.8711</v>
      </c>
      <c r="D25" s="106">
        <v>8.9</v>
      </c>
    </row>
    <row r="26" s="65" customFormat="1" ht="15" spans="1:4">
      <c r="A26" s="76" t="s">
        <v>42</v>
      </c>
      <c r="B26" s="77">
        <v>100.3</v>
      </c>
      <c r="C26" s="10">
        <v>9.20803</v>
      </c>
      <c r="D26" s="103">
        <v>7.6</v>
      </c>
    </row>
    <row r="27" s="65" customFormat="1" ht="15" spans="1:4">
      <c r="A27" s="76" t="s">
        <v>43</v>
      </c>
      <c r="B27" s="104">
        <v>90.4</v>
      </c>
      <c r="C27" s="105">
        <v>8.50143</v>
      </c>
      <c r="D27" s="106">
        <v>7</v>
      </c>
    </row>
    <row r="28" s="65" customFormat="1" ht="15" spans="1:4">
      <c r="A28" s="76" t="s">
        <v>44</v>
      </c>
      <c r="B28" s="77">
        <v>55</v>
      </c>
      <c r="C28" s="10">
        <v>5.28797</v>
      </c>
      <c r="D28" s="103">
        <v>4.4</v>
      </c>
    </row>
    <row r="29" s="65" customFormat="1" ht="15" spans="1:4">
      <c r="A29" s="76" t="s">
        <v>45</v>
      </c>
      <c r="B29" s="104">
        <v>80.4</v>
      </c>
      <c r="C29" s="105">
        <v>7.80222</v>
      </c>
      <c r="D29" s="106">
        <v>6.4</v>
      </c>
    </row>
    <row r="30" s="66" customFormat="1" ht="15" spans="1:4">
      <c r="A30" s="107" t="s">
        <v>46</v>
      </c>
      <c r="B30" s="108">
        <v>1302.2</v>
      </c>
      <c r="C30" s="109">
        <f>SUM(C18:C29)</f>
        <v>121.55985</v>
      </c>
      <c r="D30" s="110">
        <v>100</v>
      </c>
    </row>
    <row r="31" s="67" customFormat="1" ht="22.5" customHeight="1" spans="1:4">
      <c r="A31" s="111" t="s">
        <v>47</v>
      </c>
      <c r="B31" s="112">
        <f>C30</f>
        <v>121.55985</v>
      </c>
      <c r="C31" s="113"/>
      <c r="D31" s="114"/>
    </row>
    <row r="32" ht="13.5" spans="1:4">
      <c r="A32" s="70"/>
      <c r="B32" s="70"/>
      <c r="C32" s="115"/>
      <c r="D32" s="70"/>
    </row>
    <row r="33" ht="18.35" spans="1:4">
      <c r="A33" s="111" t="s">
        <v>48</v>
      </c>
      <c r="B33" s="116" t="s">
        <v>49</v>
      </c>
      <c r="C33" s="117"/>
      <c r="D33" s="118"/>
    </row>
    <row r="34" ht="13.5" spans="1:4">
      <c r="A34" s="70"/>
      <c r="B34" s="70"/>
      <c r="C34" s="70"/>
      <c r="D34" s="70"/>
    </row>
    <row r="35" ht="13.5" spans="1:4">
      <c r="A35" s="71"/>
      <c r="B35" s="71"/>
      <c r="C35" s="71"/>
      <c r="D35" s="70"/>
    </row>
    <row r="36" ht="13.5" spans="1:4">
      <c r="A36" s="71"/>
      <c r="B36" s="71"/>
      <c r="C36" s="71"/>
      <c r="D36" s="70"/>
    </row>
    <row r="37" ht="13.5" spans="1:4">
      <c r="A37" s="71"/>
      <c r="B37" s="71"/>
      <c r="C37" s="71"/>
      <c r="D37" s="70"/>
    </row>
    <row r="38" ht="13.5" spans="1:4">
      <c r="A38" s="71"/>
      <c r="B38" s="71"/>
      <c r="C38" s="71"/>
      <c r="D38" s="70"/>
    </row>
    <row r="39" ht="13.5" spans="1:4">
      <c r="A39" s="71"/>
      <c r="B39" s="71"/>
      <c r="C39" s="71"/>
      <c r="D39" s="70"/>
    </row>
    <row r="40" ht="13.5" spans="1:4">
      <c r="A40" s="70"/>
      <c r="B40" s="70"/>
      <c r="C40" s="70"/>
      <c r="D40" s="70"/>
    </row>
    <row r="41" ht="13.5" spans="1:4">
      <c r="A41" s="70"/>
      <c r="B41" s="70"/>
      <c r="C41" s="70"/>
      <c r="D41" s="70"/>
    </row>
    <row r="42" ht="13.5" spans="1:4">
      <c r="A42" s="71"/>
      <c r="B42" s="71"/>
      <c r="C42" s="70"/>
      <c r="D42" s="70"/>
    </row>
    <row r="43" ht="13.5" spans="1:4">
      <c r="A43" s="71"/>
      <c r="B43" s="71"/>
      <c r="C43" s="70"/>
      <c r="D43" s="70"/>
    </row>
    <row r="44" ht="13.5" spans="1:4">
      <c r="A44" s="70"/>
      <c r="B44" s="70"/>
      <c r="C44" s="70"/>
      <c r="D44" s="70"/>
    </row>
    <row r="45" ht="13.5" spans="1:4">
      <c r="A45" s="70"/>
      <c r="B45" s="70"/>
      <c r="C45" s="70"/>
      <c r="D45" s="70"/>
    </row>
    <row r="46" ht="13.5" spans="1:4">
      <c r="A46" s="70"/>
      <c r="B46" s="70"/>
      <c r="C46" s="70"/>
      <c r="D46" s="70"/>
    </row>
    <row r="47" ht="13.5" spans="1:4">
      <c r="A47" s="70"/>
      <c r="B47" s="70"/>
      <c r="C47" s="70"/>
      <c r="D47" s="70"/>
    </row>
    <row r="48" ht="13.5" spans="1:4">
      <c r="A48" s="70"/>
      <c r="B48" s="70"/>
      <c r="C48" s="70"/>
      <c r="D48" s="70"/>
    </row>
    <row r="49" ht="13.5" spans="1:4">
      <c r="A49" s="70"/>
      <c r="B49" s="70"/>
      <c r="C49" s="70"/>
      <c r="D49" s="70"/>
    </row>
    <row r="50" ht="13.5" spans="1:4">
      <c r="A50" s="70"/>
      <c r="B50" s="70"/>
      <c r="C50" s="70"/>
      <c r="D50" s="70"/>
    </row>
    <row r="51" ht="13.5" spans="1:4">
      <c r="A51" s="70"/>
      <c r="B51" s="70"/>
      <c r="C51" s="70"/>
      <c r="D51" s="70"/>
    </row>
    <row r="52" ht="13.5" spans="1:4">
      <c r="A52" s="70"/>
      <c r="B52" s="70"/>
      <c r="C52" s="70"/>
      <c r="D52" s="70"/>
    </row>
    <row r="53" s="65" customFormat="1" ht="15"/>
    <row r="54" s="65" customFormat="1" ht="15"/>
    <row r="55" ht="13.5" customHeight="1"/>
    <row r="56" ht="13.5" spans="1:4">
      <c r="A56" s="70"/>
      <c r="B56" s="70"/>
      <c r="C56" s="70"/>
      <c r="D56" s="70"/>
    </row>
    <row r="83" ht="13.5" spans="1:4">
      <c r="A83" s="119" t="s">
        <v>50</v>
      </c>
      <c r="B83" s="120" t="s">
        <v>51</v>
      </c>
      <c r="C83" s="120"/>
      <c r="D83" s="121"/>
    </row>
    <row r="84" ht="13.5" spans="1:4">
      <c r="A84" s="122" t="s">
        <v>52</v>
      </c>
      <c r="B84" s="123" t="s">
        <v>53</v>
      </c>
      <c r="C84" s="124"/>
      <c r="D84" s="125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9.02654867256637" defaultRowHeight="12.75" outlineLevelCol="6"/>
  <cols>
    <col min="1" max="1" width="3.28318584070796" customWidth="1"/>
    <col min="2" max="2" width="20.4247787610619" style="27" customWidth="1"/>
    <col min="3" max="3" width="25.5663716814159" style="27" customWidth="1"/>
    <col min="4" max="4" width="26.5663716814159" style="27" customWidth="1"/>
    <col min="5" max="5" width="28.7079646017699" style="27" customWidth="1"/>
    <col min="6" max="6" width="26.4247787610619" customWidth="1"/>
    <col min="7" max="7" width="19.283185840708" customWidth="1"/>
  </cols>
  <sheetData>
    <row r="1" ht="13.5"/>
    <row r="2" ht="24.75" customHeight="1" spans="2:7">
      <c r="B2" s="57" t="s">
        <v>54</v>
      </c>
      <c r="C2" s="58" t="str">
        <f>光伏发电!D10</f>
        <v>104.8 kW</v>
      </c>
      <c r="D2" s="59" t="s">
        <v>55</v>
      </c>
      <c r="E2" s="60">
        <f>光伏发电!C30</f>
        <v>121.55985</v>
      </c>
      <c r="F2" s="59" t="s">
        <v>56</v>
      </c>
      <c r="G2" s="61">
        <v>4.07</v>
      </c>
    </row>
    <row r="4" ht="20.1" customHeight="1" spans="2:7">
      <c r="B4" s="62" t="s">
        <v>57</v>
      </c>
      <c r="C4" s="62" t="s">
        <v>58</v>
      </c>
      <c r="D4" s="62" t="s">
        <v>59</v>
      </c>
      <c r="E4" s="62" t="s">
        <v>60</v>
      </c>
      <c r="F4" t="s">
        <v>61</v>
      </c>
      <c r="G4" t="s">
        <v>62</v>
      </c>
    </row>
    <row r="5" ht="20.1" customHeight="1" spans="2:7">
      <c r="B5" s="36">
        <v>1</v>
      </c>
      <c r="C5" s="37">
        <v>2</v>
      </c>
      <c r="D5" s="39">
        <v>121.56</v>
      </c>
      <c r="E5" s="40">
        <v>1160</v>
      </c>
    </row>
    <row r="6" ht="20.1" customHeight="1" spans="2:7">
      <c r="B6" s="36">
        <v>2</v>
      </c>
      <c r="C6" s="37">
        <v>0.5</v>
      </c>
      <c r="D6" s="39">
        <v>120.952</v>
      </c>
      <c r="E6" s="40">
        <v>1154</v>
      </c>
    </row>
    <row r="7" ht="20.1" customHeight="1" spans="2:7">
      <c r="B7" s="36">
        <v>3</v>
      </c>
      <c r="C7" s="37">
        <f>$C$6</f>
        <v>0.5</v>
      </c>
      <c r="D7" s="39">
        <v>120.347</v>
      </c>
      <c r="E7" s="40">
        <v>1148</v>
      </c>
    </row>
    <row r="8" ht="20.1" customHeight="1" spans="2:7">
      <c r="B8" s="36">
        <v>4</v>
      </c>
      <c r="C8" s="37">
        <f t="shared" ref="C8:C29" si="0">$C$6</f>
        <v>0.5</v>
      </c>
      <c r="D8" s="39">
        <v>119.746</v>
      </c>
      <c r="E8" s="40">
        <v>1143</v>
      </c>
    </row>
    <row r="9" ht="20.1" customHeight="1" spans="2:7">
      <c r="B9" s="36">
        <v>5</v>
      </c>
      <c r="C9" s="37">
        <f t="shared" si="0"/>
        <v>0.5</v>
      </c>
      <c r="D9" s="39">
        <v>119.147</v>
      </c>
      <c r="E9" s="40">
        <v>1137</v>
      </c>
    </row>
    <row r="10" ht="20.1" customHeight="1" spans="2:7">
      <c r="B10" s="36">
        <v>6</v>
      </c>
      <c r="C10" s="37">
        <f t="shared" si="0"/>
        <v>0.5</v>
      </c>
      <c r="D10" s="39">
        <v>118.551</v>
      </c>
      <c r="E10" s="40">
        <v>1131</v>
      </c>
    </row>
    <row r="11" ht="20.1" customHeight="1" spans="2:7">
      <c r="B11" s="36">
        <v>7</v>
      </c>
      <c r="C11" s="37">
        <f t="shared" si="0"/>
        <v>0.5</v>
      </c>
      <c r="D11" s="39">
        <v>117.958</v>
      </c>
      <c r="E11" s="40">
        <v>1126</v>
      </c>
    </row>
    <row r="12" ht="20.1" customHeight="1" spans="2:7">
      <c r="B12" s="36">
        <v>8</v>
      </c>
      <c r="C12" s="37">
        <f t="shared" si="0"/>
        <v>0.5</v>
      </c>
      <c r="D12" s="39">
        <v>117.369</v>
      </c>
      <c r="E12" s="40">
        <v>1120</v>
      </c>
    </row>
    <row r="13" ht="20.1" customHeight="1" spans="2:7">
      <c r="B13" s="36">
        <v>9</v>
      </c>
      <c r="C13" s="37">
        <f t="shared" si="0"/>
        <v>0.5</v>
      </c>
      <c r="D13" s="39">
        <v>116.782</v>
      </c>
      <c r="E13" s="40">
        <v>1114</v>
      </c>
    </row>
    <row r="14" ht="20.1" customHeight="1" spans="2:7">
      <c r="B14" s="36">
        <v>10</v>
      </c>
      <c r="C14" s="37">
        <f t="shared" si="0"/>
        <v>0.5</v>
      </c>
      <c r="D14" s="39">
        <v>116.198</v>
      </c>
      <c r="E14" s="40">
        <v>1109</v>
      </c>
    </row>
    <row r="15" ht="20.1" customHeight="1" spans="2:7">
      <c r="B15" s="36">
        <v>11</v>
      </c>
      <c r="C15" s="37">
        <f t="shared" si="0"/>
        <v>0.5</v>
      </c>
      <c r="D15" s="39">
        <v>115.617</v>
      </c>
      <c r="E15" s="40">
        <v>1103</v>
      </c>
    </row>
    <row r="16" ht="20.1" customHeight="1" spans="2:7">
      <c r="B16" s="36">
        <v>12</v>
      </c>
      <c r="C16" s="37">
        <f t="shared" si="0"/>
        <v>0.5</v>
      </c>
      <c r="D16" s="39">
        <v>115.039</v>
      </c>
      <c r="E16" s="40">
        <v>1098</v>
      </c>
    </row>
    <row r="17" ht="20.1" customHeight="1" spans="2:5">
      <c r="B17" s="36">
        <v>13</v>
      </c>
      <c r="C17" s="37">
        <f t="shared" si="0"/>
        <v>0.5</v>
      </c>
      <c r="D17" s="39">
        <v>114.464</v>
      </c>
      <c r="E17" s="40">
        <v>1092</v>
      </c>
    </row>
    <row r="18" ht="20.1" customHeight="1" spans="2:5">
      <c r="B18" s="36">
        <v>14</v>
      </c>
      <c r="C18" s="37">
        <f t="shared" si="0"/>
        <v>0.5</v>
      </c>
      <c r="D18" s="39">
        <v>113.891</v>
      </c>
      <c r="E18" s="40">
        <v>1087</v>
      </c>
    </row>
    <row r="19" ht="20.1" customHeight="1" spans="2:5">
      <c r="B19" s="36">
        <v>15</v>
      </c>
      <c r="C19" s="37">
        <f t="shared" si="0"/>
        <v>0.5</v>
      </c>
      <c r="D19" s="39">
        <v>113.322</v>
      </c>
      <c r="E19" s="40">
        <v>1081</v>
      </c>
    </row>
    <row r="20" ht="20.1" customHeight="1" spans="2:5">
      <c r="B20" s="36">
        <v>16</v>
      </c>
      <c r="C20" s="37">
        <f t="shared" si="0"/>
        <v>0.5</v>
      </c>
      <c r="D20" s="39">
        <v>112.755</v>
      </c>
      <c r="E20" s="40">
        <v>1076</v>
      </c>
    </row>
    <row r="21" ht="20.1" customHeight="1" spans="2:5">
      <c r="B21" s="36">
        <v>17</v>
      </c>
      <c r="C21" s="37">
        <f t="shared" si="0"/>
        <v>0.5</v>
      </c>
      <c r="D21" s="39">
        <v>112.191</v>
      </c>
      <c r="E21" s="40">
        <v>1071</v>
      </c>
    </row>
    <row r="22" ht="20.1" customHeight="1" spans="2:5">
      <c r="B22" s="36">
        <v>18</v>
      </c>
      <c r="C22" s="37">
        <f t="shared" si="0"/>
        <v>0.5</v>
      </c>
      <c r="D22" s="39">
        <v>111.63</v>
      </c>
      <c r="E22" s="40">
        <v>1065</v>
      </c>
    </row>
    <row r="23" ht="20.1" customHeight="1" spans="2:5">
      <c r="B23" s="36">
        <v>19</v>
      </c>
      <c r="C23" s="37">
        <f t="shared" si="0"/>
        <v>0.5</v>
      </c>
      <c r="D23" s="39">
        <v>111.072</v>
      </c>
      <c r="E23" s="40">
        <v>1060</v>
      </c>
    </row>
    <row r="24" ht="20.1" customHeight="1" spans="2:5">
      <c r="B24" s="36">
        <v>20</v>
      </c>
      <c r="C24" s="37">
        <f t="shared" si="0"/>
        <v>0.5</v>
      </c>
      <c r="D24" s="39">
        <v>110.517</v>
      </c>
      <c r="E24" s="40">
        <v>1055</v>
      </c>
    </row>
    <row r="25" ht="20.1" customHeight="1" spans="2:5">
      <c r="B25" s="36">
        <v>21</v>
      </c>
      <c r="C25" s="37">
        <f t="shared" si="0"/>
        <v>0.5</v>
      </c>
      <c r="D25" s="39">
        <v>109.964</v>
      </c>
      <c r="E25" s="40">
        <v>1049</v>
      </c>
    </row>
    <row r="26" ht="20.1" customHeight="1" spans="2:5">
      <c r="B26" s="36">
        <v>22</v>
      </c>
      <c r="C26" s="37">
        <f t="shared" si="0"/>
        <v>0.5</v>
      </c>
      <c r="D26" s="39">
        <v>109.415</v>
      </c>
      <c r="E26" s="40">
        <v>1044</v>
      </c>
    </row>
    <row r="27" ht="20.1" customHeight="1" spans="2:5">
      <c r="B27" s="36">
        <v>23</v>
      </c>
      <c r="C27" s="37">
        <f t="shared" si="0"/>
        <v>0.5</v>
      </c>
      <c r="D27" s="39">
        <v>108.867</v>
      </c>
      <c r="E27" s="40">
        <v>1039</v>
      </c>
    </row>
    <row r="28" ht="20.1" customHeight="1" spans="2:5">
      <c r="B28" s="36">
        <v>24</v>
      </c>
      <c r="C28" s="37">
        <f t="shared" si="0"/>
        <v>0.5</v>
      </c>
      <c r="D28" s="39">
        <v>108.323</v>
      </c>
      <c r="E28" s="40">
        <v>1034</v>
      </c>
    </row>
    <row r="29" ht="20.1" customHeight="1" spans="2:5">
      <c r="B29" s="36">
        <v>25</v>
      </c>
      <c r="C29" s="37">
        <f t="shared" si="0"/>
        <v>0.5</v>
      </c>
      <c r="D29" s="39">
        <v>107.782</v>
      </c>
      <c r="E29" s="40">
        <v>1028</v>
      </c>
    </row>
    <row r="30" ht="20.1" customHeight="1" spans="2:5">
      <c r="B30" s="41" t="s">
        <v>63</v>
      </c>
      <c r="C30" s="41"/>
      <c r="D30" s="39">
        <f>SUM(D5:D29)</f>
        <v>2863.459</v>
      </c>
      <c r="E30" s="63" t="s">
        <v>64</v>
      </c>
    </row>
    <row r="31" spans="2:5">
      <c r="B31" s="46"/>
    </row>
    <row r="32" ht="13.5" spans="2:5">
      <c r="B32" s="64" t="s">
        <v>65</v>
      </c>
      <c r="C32" s="64"/>
      <c r="D32" s="64"/>
      <c r="E32"/>
    </row>
    <row r="33" spans="2:2">
      <c r="B33" s="46"/>
    </row>
    <row r="34" spans="2:2">
      <c r="B34" s="46"/>
    </row>
    <row r="35" spans="2:2">
      <c r="B35" s="46"/>
    </row>
    <row r="36" spans="2:2">
      <c r="B36" s="46"/>
    </row>
    <row r="37" spans="2:2">
      <c r="B37" s="46"/>
    </row>
    <row r="38" spans="2:2">
      <c r="B38" s="46"/>
    </row>
    <row r="39" spans="2:2">
      <c r="B39" s="46"/>
    </row>
    <row r="40" spans="2:2">
      <c r="B40" s="46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9.02654867256637" defaultRowHeight="12.75"/>
  <cols>
    <col min="1" max="1" width="3.70796460176991" customWidth="1"/>
    <col min="2" max="2" width="17.283185840708" style="27" customWidth="1"/>
    <col min="3" max="3" width="18.5663716814159" style="27" customWidth="1"/>
    <col min="4" max="4" width="20.7079646017699" style="27" customWidth="1"/>
    <col min="5" max="5" width="19.858407079646" style="27"/>
    <col min="6" max="6" width="21.5663716814159" style="27" customWidth="1"/>
    <col min="7" max="7" width="20.5663716814159" style="27" customWidth="1"/>
    <col min="8" max="8" width="25.858407079646" customWidth="1"/>
    <col min="9" max="9" width="14.141592920354" customWidth="1"/>
    <col min="10" max="10" width="23.141592920354" customWidth="1"/>
    <col min="11" max="11" width="13" customWidth="1"/>
    <col min="12" max="12" width="22" customWidth="1"/>
    <col min="13" max="13" width="14.4247787610619" customWidth="1"/>
  </cols>
  <sheetData>
    <row r="1" ht="13.5"/>
    <row r="2" s="25" customFormat="1" ht="27.75" customHeight="1" spans="2:13">
      <c r="B2" s="28" t="s">
        <v>66</v>
      </c>
      <c r="C2" s="29" t="str">
        <f>'25年发电量'!$C$2</f>
        <v>104.8 kW</v>
      </c>
      <c r="D2" s="30" t="s">
        <v>55</v>
      </c>
      <c r="E2" s="31">
        <f>光伏发电!C30</f>
        <v>121.55985</v>
      </c>
      <c r="F2" s="30" t="s">
        <v>67</v>
      </c>
      <c r="G2" s="32" t="s">
        <v>68</v>
      </c>
      <c r="H2" s="30" t="s">
        <v>69</v>
      </c>
      <c r="I2" s="33">
        <v>4.07</v>
      </c>
      <c r="J2" s="30" t="s">
        <v>70</v>
      </c>
      <c r="K2" s="33">
        <v>0.26</v>
      </c>
      <c r="L2" s="30" t="s">
        <v>71</v>
      </c>
      <c r="M2" s="34">
        <v>52.64</v>
      </c>
    </row>
    <row r="4" s="26" customFormat="1" ht="45.75" customHeight="1" spans="2:13">
      <c r="B4" s="35" t="s">
        <v>57</v>
      </c>
      <c r="C4" s="35" t="s">
        <v>58</v>
      </c>
      <c r="D4" s="35" t="s">
        <v>59</v>
      </c>
      <c r="E4" s="35" t="s">
        <v>72</v>
      </c>
      <c r="F4" s="35" t="s">
        <v>73</v>
      </c>
      <c r="G4" s="35" t="s">
        <v>60</v>
      </c>
      <c r="H4" s="26" t="s">
        <v>61</v>
      </c>
      <c r="I4" s="26" t="s">
        <v>62</v>
      </c>
      <c r="J4" s="26" t="s">
        <v>74</v>
      </c>
      <c r="K4" s="26" t="s">
        <v>75</v>
      </c>
      <c r="L4" s="26" t="s">
        <v>76</v>
      </c>
      <c r="M4" s="26" t="s">
        <v>77</v>
      </c>
    </row>
    <row r="5" ht="20.1" customHeight="1" spans="2:13">
      <c r="B5" s="36">
        <v>1</v>
      </c>
      <c r="C5" s="37">
        <v>2</v>
      </c>
      <c r="D5" s="38">
        <v>121.56</v>
      </c>
      <c r="E5" s="39">
        <v>4.2546</v>
      </c>
      <c r="F5" s="38">
        <v>-39.3121782933333</v>
      </c>
      <c r="G5" s="40">
        <v>1160</v>
      </c>
    </row>
    <row r="6" ht="20.1" customHeight="1" spans="2:13">
      <c r="B6" s="36">
        <v>2</v>
      </c>
      <c r="C6" s="37">
        <v>0.5</v>
      </c>
      <c r="D6" s="38">
        <v>120.952</v>
      </c>
      <c r="E6" s="39">
        <v>4.1695</v>
      </c>
      <c r="F6" s="38">
        <v>-35.9876108266667</v>
      </c>
      <c r="G6" s="40">
        <v>1154</v>
      </c>
    </row>
    <row r="7" ht="20.1" customHeight="1" spans="2:13">
      <c r="B7" s="36">
        <v>3</v>
      </c>
      <c r="C7" s="37">
        <f>C6</f>
        <v>0.5</v>
      </c>
      <c r="D7" s="38">
        <v>120.347</v>
      </c>
      <c r="E7" s="39">
        <v>4.14866</v>
      </c>
      <c r="F7" s="38">
        <v>-32.6156376</v>
      </c>
      <c r="G7" s="40">
        <v>1148</v>
      </c>
    </row>
    <row r="8" ht="20.1" customHeight="1" spans="2:13">
      <c r="B8" s="36">
        <v>4</v>
      </c>
      <c r="C8" s="37">
        <f t="shared" ref="C8:C29" si="0">C7</f>
        <v>0.5</v>
      </c>
      <c r="D8" s="38">
        <v>119.746</v>
      </c>
      <c r="E8" s="39">
        <v>4.12791</v>
      </c>
      <c r="F8" s="38">
        <v>-29.1961686133333</v>
      </c>
      <c r="G8" s="40">
        <v>1143</v>
      </c>
    </row>
    <row r="9" ht="20.1" customHeight="1" spans="2:13">
      <c r="B9" s="36">
        <v>5</v>
      </c>
      <c r="C9" s="37">
        <f t="shared" si="0"/>
        <v>0.5</v>
      </c>
      <c r="D9" s="38">
        <v>119.147</v>
      </c>
      <c r="E9" s="39">
        <v>4.10727</v>
      </c>
      <c r="F9" s="38">
        <v>-25.7290938666667</v>
      </c>
      <c r="G9" s="40">
        <v>1137</v>
      </c>
    </row>
    <row r="10" ht="20.1" customHeight="1" spans="2:13">
      <c r="B10" s="36">
        <v>6</v>
      </c>
      <c r="C10" s="37">
        <f t="shared" si="0"/>
        <v>0.5</v>
      </c>
      <c r="D10" s="38">
        <v>118.551</v>
      </c>
      <c r="E10" s="39">
        <v>4.08674</v>
      </c>
      <c r="F10" s="38">
        <v>-22.21430336</v>
      </c>
      <c r="G10" s="40">
        <v>1131</v>
      </c>
    </row>
    <row r="11" ht="20.1" customHeight="1" spans="2:13">
      <c r="B11" s="36">
        <v>7</v>
      </c>
      <c r="C11" s="37">
        <f t="shared" si="0"/>
        <v>0.5</v>
      </c>
      <c r="D11" s="38">
        <v>117.958</v>
      </c>
      <c r="E11" s="39">
        <v>4.0663</v>
      </c>
      <c r="F11" s="38">
        <v>-18.6517070933333</v>
      </c>
      <c r="G11" s="40">
        <v>1126</v>
      </c>
    </row>
    <row r="12" ht="20.1" customHeight="1" spans="2:13">
      <c r="B12" s="36">
        <v>8</v>
      </c>
      <c r="C12" s="37">
        <f t="shared" si="0"/>
        <v>0.5</v>
      </c>
      <c r="D12" s="38">
        <v>117.369</v>
      </c>
      <c r="E12" s="39">
        <v>4.04597</v>
      </c>
      <c r="F12" s="38">
        <v>-15.0411950666667</v>
      </c>
      <c r="G12" s="40">
        <v>1120</v>
      </c>
    </row>
    <row r="13" ht="20.1" customHeight="1" spans="2:13">
      <c r="B13" s="36">
        <v>9</v>
      </c>
      <c r="C13" s="37">
        <f t="shared" si="0"/>
        <v>0.5</v>
      </c>
      <c r="D13" s="38">
        <v>116.782</v>
      </c>
      <c r="E13" s="39">
        <v>4.02574</v>
      </c>
      <c r="F13" s="38">
        <v>-11.38266728</v>
      </c>
      <c r="G13" s="40">
        <v>1114</v>
      </c>
    </row>
    <row r="14" ht="20.1" customHeight="1" spans="2:13">
      <c r="B14" s="36">
        <v>10</v>
      </c>
      <c r="C14" s="37">
        <f t="shared" si="0"/>
        <v>0.5</v>
      </c>
      <c r="D14" s="38">
        <v>116.198</v>
      </c>
      <c r="E14" s="39">
        <v>4.00561</v>
      </c>
      <c r="F14" s="38">
        <v>-7.67602373333335</v>
      </c>
      <c r="G14" s="40">
        <v>1109</v>
      </c>
    </row>
    <row r="15" ht="20.1" customHeight="1" spans="2:13">
      <c r="B15" s="36">
        <v>11</v>
      </c>
      <c r="C15" s="37">
        <f t="shared" si="0"/>
        <v>0.5</v>
      </c>
      <c r="D15" s="38">
        <v>115.617</v>
      </c>
      <c r="E15" s="39">
        <v>3.98559</v>
      </c>
      <c r="F15" s="38">
        <v>-3.95243373333335</v>
      </c>
      <c r="G15" s="40">
        <v>1103</v>
      </c>
    </row>
    <row r="16" ht="20.1" customHeight="1" spans="2:13">
      <c r="B16" s="36">
        <v>12</v>
      </c>
      <c r="C16" s="37">
        <f t="shared" si="0"/>
        <v>0.5</v>
      </c>
      <c r="D16" s="38">
        <v>115.039</v>
      </c>
      <c r="E16" s="39">
        <v>3.96566</v>
      </c>
      <c r="F16" s="38">
        <v>-0.24877373333335</v>
      </c>
      <c r="G16" s="40">
        <v>1098</v>
      </c>
    </row>
    <row r="17" ht="20.1" customHeight="1" spans="2:7">
      <c r="B17" s="36">
        <v>13</v>
      </c>
      <c r="C17" s="37">
        <f t="shared" si="0"/>
        <v>0.5</v>
      </c>
      <c r="D17" s="38">
        <v>114.464</v>
      </c>
      <c r="E17" s="39">
        <v>3.94583</v>
      </c>
      <c r="F17" s="38">
        <v>3.43505626666665</v>
      </c>
      <c r="G17" s="40">
        <v>1092</v>
      </c>
    </row>
    <row r="18" ht="20.1" customHeight="1" spans="2:7">
      <c r="B18" s="36">
        <v>14</v>
      </c>
      <c r="C18" s="37">
        <f t="shared" si="0"/>
        <v>0.5</v>
      </c>
      <c r="D18" s="38">
        <v>113.891</v>
      </c>
      <c r="E18" s="39">
        <v>3.9261</v>
      </c>
      <c r="F18" s="38">
        <v>7.09915626666665</v>
      </c>
      <c r="G18" s="40">
        <v>1087</v>
      </c>
    </row>
    <row r="19" ht="20.1" customHeight="1" spans="2:7">
      <c r="B19" s="36">
        <v>15</v>
      </c>
      <c r="C19" s="37">
        <f t="shared" si="0"/>
        <v>0.5</v>
      </c>
      <c r="D19" s="38">
        <v>113.322</v>
      </c>
      <c r="E19" s="39">
        <v>3.90647</v>
      </c>
      <c r="F19" s="38">
        <v>10.7436262666667</v>
      </c>
      <c r="G19" s="40">
        <v>1081</v>
      </c>
    </row>
    <row r="20" ht="20.1" customHeight="1" spans="2:7">
      <c r="B20" s="36">
        <v>16</v>
      </c>
      <c r="C20" s="37">
        <f t="shared" si="0"/>
        <v>0.5</v>
      </c>
      <c r="D20" s="38">
        <v>112.755</v>
      </c>
      <c r="E20" s="39">
        <v>3.88694</v>
      </c>
      <c r="F20" s="38">
        <v>14.3685662666666</v>
      </c>
      <c r="G20" s="40">
        <v>1076</v>
      </c>
    </row>
    <row r="21" ht="20.1" customHeight="1" spans="2:7">
      <c r="B21" s="36">
        <v>17</v>
      </c>
      <c r="C21" s="37">
        <f t="shared" si="0"/>
        <v>0.5</v>
      </c>
      <c r="D21" s="38">
        <v>112.191</v>
      </c>
      <c r="E21" s="39">
        <v>3.8675</v>
      </c>
      <c r="F21" s="38">
        <v>17.9740662666667</v>
      </c>
      <c r="G21" s="40">
        <v>1071</v>
      </c>
    </row>
    <row r="22" ht="20.1" customHeight="1" spans="2:7">
      <c r="B22" s="36">
        <v>18</v>
      </c>
      <c r="C22" s="37">
        <f t="shared" si="0"/>
        <v>0.5</v>
      </c>
      <c r="D22" s="38">
        <v>111.63</v>
      </c>
      <c r="E22" s="39">
        <v>3.84817</v>
      </c>
      <c r="F22" s="38">
        <v>21.5602362666666</v>
      </c>
      <c r="G22" s="40">
        <v>1065</v>
      </c>
    </row>
    <row r="23" ht="20.1" customHeight="1" spans="2:7">
      <c r="B23" s="36">
        <v>19</v>
      </c>
      <c r="C23" s="37">
        <f t="shared" si="0"/>
        <v>0.5</v>
      </c>
      <c r="D23" s="38">
        <v>111.072</v>
      </c>
      <c r="E23" s="39">
        <v>3.82893</v>
      </c>
      <c r="F23" s="38">
        <v>25.1271662666666</v>
      </c>
      <c r="G23" s="40">
        <v>1060</v>
      </c>
    </row>
    <row r="24" ht="20.1" customHeight="1" spans="2:7">
      <c r="B24" s="36">
        <v>20</v>
      </c>
      <c r="C24" s="37">
        <f t="shared" si="0"/>
        <v>0.5</v>
      </c>
      <c r="D24" s="38">
        <v>110.517</v>
      </c>
      <c r="E24" s="39">
        <v>3.80978</v>
      </c>
      <c r="F24" s="38">
        <v>28.6749462666666</v>
      </c>
      <c r="G24" s="40">
        <v>1055</v>
      </c>
    </row>
    <row r="25" ht="20.1" customHeight="1" spans="2:7">
      <c r="B25" s="36">
        <v>21</v>
      </c>
      <c r="C25" s="37">
        <f t="shared" si="0"/>
        <v>0.5</v>
      </c>
      <c r="D25" s="38">
        <v>109.964</v>
      </c>
      <c r="E25" s="39">
        <v>3.79073</v>
      </c>
      <c r="F25" s="38">
        <v>32.2036762666666</v>
      </c>
      <c r="G25" s="40">
        <v>1049</v>
      </c>
    </row>
    <row r="26" ht="20.1" customHeight="1" spans="2:7">
      <c r="B26" s="36">
        <v>22</v>
      </c>
      <c r="C26" s="37">
        <f t="shared" si="0"/>
        <v>0.5</v>
      </c>
      <c r="D26" s="38">
        <v>109.415</v>
      </c>
      <c r="E26" s="39">
        <v>3.77178</v>
      </c>
      <c r="F26" s="38">
        <v>35.7134562666666</v>
      </c>
      <c r="G26" s="40">
        <v>1044</v>
      </c>
    </row>
    <row r="27" ht="20.1" customHeight="1" spans="2:7">
      <c r="B27" s="36">
        <v>23</v>
      </c>
      <c r="C27" s="37">
        <f t="shared" si="0"/>
        <v>0.5</v>
      </c>
      <c r="D27" s="38">
        <v>108.867</v>
      </c>
      <c r="E27" s="39">
        <v>3.75292</v>
      </c>
      <c r="F27" s="38">
        <v>39.2043762666666</v>
      </c>
      <c r="G27" s="40">
        <v>1039</v>
      </c>
    </row>
    <row r="28" ht="20.1" customHeight="1" spans="2:7">
      <c r="B28" s="36">
        <v>24</v>
      </c>
      <c r="C28" s="37">
        <f t="shared" si="0"/>
        <v>0.5</v>
      </c>
      <c r="D28" s="38">
        <v>108.323</v>
      </c>
      <c r="E28" s="39">
        <v>3.73415</v>
      </c>
      <c r="F28" s="38">
        <v>42.6765262666666</v>
      </c>
      <c r="G28" s="40">
        <v>1034</v>
      </c>
    </row>
    <row r="29" ht="20.1" customHeight="1" spans="2:7">
      <c r="B29" s="36">
        <v>25</v>
      </c>
      <c r="C29" s="37">
        <f t="shared" si="0"/>
        <v>0.5</v>
      </c>
      <c r="D29" s="38">
        <v>107.782</v>
      </c>
      <c r="E29" s="39">
        <v>3.71548</v>
      </c>
      <c r="F29" s="38">
        <v>46.1300062666666</v>
      </c>
      <c r="G29" s="40">
        <v>1028</v>
      </c>
    </row>
    <row r="30" ht="20.1" customHeight="1" spans="2:7">
      <c r="B30" s="41" t="s">
        <v>78</v>
      </c>
      <c r="C30" s="42"/>
      <c r="D30" s="43">
        <f>SUM(D5:D29)</f>
        <v>2863.459</v>
      </c>
      <c r="E30" s="44">
        <f>SUM(E5:E29)</f>
        <v>98.77433</v>
      </c>
      <c r="F30" s="42"/>
      <c r="G30" s="45" t="s">
        <v>64</v>
      </c>
    </row>
    <row r="31" ht="27.75" customHeight="1" spans="2:7">
      <c r="B31" s="46"/>
    </row>
    <row r="32" spans="2:7">
      <c r="B32" s="46"/>
    </row>
    <row r="33" ht="20.6" spans="2:10">
      <c r="B33" s="47" t="s">
        <v>79</v>
      </c>
      <c r="C33" s="47"/>
      <c r="D33" s="48">
        <v>17.06</v>
      </c>
      <c r="E33" s="47" t="s">
        <v>80</v>
      </c>
      <c r="F33" s="47"/>
      <c r="G33" s="49">
        <v>60</v>
      </c>
    </row>
    <row r="34" ht="28.5" customHeight="1" spans="2:10">
      <c r="B34" s="50" t="s">
        <v>81</v>
      </c>
      <c r="C34" s="50"/>
      <c r="D34" s="51">
        <v>98.77</v>
      </c>
      <c r="E34" s="50" t="s">
        <v>82</v>
      </c>
      <c r="F34" s="50"/>
      <c r="G34" s="51">
        <v>46.13</v>
      </c>
      <c r="H34" s="47" t="s">
        <v>83</v>
      </c>
      <c r="I34" s="47"/>
      <c r="J34" s="52">
        <v>3.44</v>
      </c>
    </row>
    <row r="35" ht="30.75" spans="2:10">
      <c r="B35" s="50" t="s">
        <v>84</v>
      </c>
      <c r="C35" s="50"/>
      <c r="D35" s="51">
        <v>9.68</v>
      </c>
      <c r="E35" s="50" t="s">
        <v>85</v>
      </c>
      <c r="F35" s="50"/>
      <c r="G35" s="53">
        <v>6.6</v>
      </c>
      <c r="H35" s="54" t="s">
        <v>86</v>
      </c>
      <c r="I35" s="54"/>
      <c r="J35" s="55">
        <v>12.13</v>
      </c>
    </row>
    <row r="36" spans="2:10">
      <c r="B36" s="46"/>
      <c r="H36" s="56"/>
      <c r="I36" s="56"/>
      <c r="J36" s="56"/>
    </row>
    <row r="37" spans="2:10">
      <c r="B37" s="46"/>
    </row>
    <row r="38" spans="2:10">
      <c r="B38" s="46"/>
    </row>
    <row r="39" spans="2:10">
      <c r="B39" s="46"/>
    </row>
    <row r="40" spans="2:10">
      <c r="B40" s="46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9.02654867256637" defaultRowHeight="12.75" outlineLevelCol="7"/>
  <cols>
    <col min="2" max="2" width="9.14159292035398"/>
    <col min="3" max="3" width="12.283185840708" customWidth="1"/>
    <col min="4" max="4" width="10.5663716814159" customWidth="1"/>
    <col min="5" max="5" width="20.283185840708" customWidth="1"/>
    <col min="6" max="6" width="12.7079646017699" customWidth="1"/>
    <col min="7" max="7" width="9.56637168141593" customWidth="1"/>
    <col min="8" max="8" width="44.7079646017699" customWidth="1"/>
  </cols>
  <sheetData>
    <row r="2" ht="20.1" customHeight="1" spans="2:8">
      <c r="B2" s="19" t="s">
        <v>87</v>
      </c>
      <c r="C2" s="19" t="s">
        <v>88</v>
      </c>
      <c r="D2" s="19" t="s">
        <v>89</v>
      </c>
      <c r="E2" s="19" t="s">
        <v>90</v>
      </c>
      <c r="F2" s="19" t="s">
        <v>21</v>
      </c>
      <c r="G2" s="19" t="s">
        <v>91</v>
      </c>
      <c r="H2" s="19" t="s">
        <v>92</v>
      </c>
    </row>
    <row r="3" ht="20.1" customHeight="1" spans="2:8">
      <c r="B3" s="20" t="s">
        <v>93</v>
      </c>
      <c r="C3" s="21" t="s">
        <v>94</v>
      </c>
      <c r="D3" s="21" t="s">
        <v>94</v>
      </c>
      <c r="E3" s="22">
        <f>ROUND(F3/25,3)</f>
        <v>114.538</v>
      </c>
      <c r="F3" s="22">
        <f>'25年发电量'!D30</f>
        <v>2863.459</v>
      </c>
      <c r="G3" s="21" t="s">
        <v>95</v>
      </c>
      <c r="H3" s="20"/>
    </row>
    <row r="4" ht="20.1" customHeight="1" spans="2:8">
      <c r="B4" s="20" t="s">
        <v>96</v>
      </c>
      <c r="C4" s="21">
        <v>0.33</v>
      </c>
      <c r="D4" s="21" t="s">
        <v>97</v>
      </c>
      <c r="E4" s="23">
        <f>ROUND($E$3*C4,3)</f>
        <v>37.798</v>
      </c>
      <c r="F4" s="23">
        <f>ROUND(E4*25,3)</f>
        <v>944.95</v>
      </c>
      <c r="G4" s="21" t="s">
        <v>98</v>
      </c>
      <c r="H4" s="20" t="s">
        <v>99</v>
      </c>
    </row>
    <row r="5" ht="20.1" customHeight="1" spans="2:8">
      <c r="B5" s="20" t="s">
        <v>100</v>
      </c>
      <c r="C5" s="21">
        <v>0.017</v>
      </c>
      <c r="D5" s="21" t="s">
        <v>101</v>
      </c>
      <c r="E5" s="23">
        <f>ROUND($E$3*C5,5)</f>
        <v>1.94715</v>
      </c>
      <c r="F5" s="23">
        <f>ROUND(E5*25,3)</f>
        <v>48.679</v>
      </c>
      <c r="G5" s="21" t="s">
        <v>102</v>
      </c>
      <c r="H5" s="21" t="s">
        <v>103</v>
      </c>
    </row>
    <row r="6" ht="20.1" customHeight="1" spans="2:8">
      <c r="B6" s="20" t="s">
        <v>104</v>
      </c>
      <c r="C6" s="21">
        <v>0.541</v>
      </c>
      <c r="D6" s="21" t="s">
        <v>97</v>
      </c>
      <c r="E6" s="23">
        <f>ROUND($E$3*C6,3)</f>
        <v>61.965</v>
      </c>
      <c r="F6" s="23">
        <f>ROUND(E6*25,3)</f>
        <v>1549.125</v>
      </c>
      <c r="G6" s="21" t="s">
        <v>98</v>
      </c>
      <c r="H6" s="21" t="s">
        <v>103</v>
      </c>
    </row>
    <row r="7" ht="20.1" customHeight="1" spans="2:8">
      <c r="B7" s="20" t="s">
        <v>105</v>
      </c>
      <c r="C7" s="21">
        <v>0.083</v>
      </c>
      <c r="D7" s="21" t="s">
        <v>101</v>
      </c>
      <c r="E7" s="23">
        <f>ROUND($E$3*C7,5)</f>
        <v>9.50665</v>
      </c>
      <c r="F7" s="23">
        <f>ROUND(E7*25,3)</f>
        <v>237.666</v>
      </c>
      <c r="G7" s="21" t="s">
        <v>102</v>
      </c>
      <c r="H7" s="21" t="s">
        <v>103</v>
      </c>
    </row>
    <row r="8" ht="20.1" customHeight="1" spans="2:8">
      <c r="B8" s="20" t="s">
        <v>106</v>
      </c>
      <c r="C8" s="21">
        <v>0.133</v>
      </c>
      <c r="D8" s="21" t="s">
        <v>101</v>
      </c>
      <c r="E8" s="23">
        <f>ROUND($E$3*C8,5)</f>
        <v>15.23355</v>
      </c>
      <c r="F8" s="23">
        <f>ROUND(E8*25,3)</f>
        <v>380.839</v>
      </c>
      <c r="G8" s="21" t="s">
        <v>102</v>
      </c>
      <c r="H8" s="21" t="s">
        <v>103</v>
      </c>
    </row>
    <row r="9" spans="2:8">
      <c r="C9" s="24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9.02654867256637" defaultRowHeight="12.75"/>
  <cols>
    <col min="1" max="1" width="11.4247787610619"/>
    <col min="2" max="2" width="14"/>
    <col min="3" max="3" width="21.283185840708"/>
    <col min="4" max="4" width="11.4247787610619"/>
    <col min="5" max="5" width="19.283185840708"/>
    <col min="6" max="6" width="19.141592920354"/>
    <col min="7" max="7" width="21.7079646017699" customWidth="1"/>
    <col min="8" max="8" width="21.858407079646"/>
    <col min="9" max="9" width="16.4247787610619"/>
    <col min="10" max="10" width="19.141592920354"/>
  </cols>
  <sheetData>
    <row r="1" ht="13.5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8" t="s">
        <v>116</v>
      </c>
    </row>
    <row r="2" ht="15" spans="1:10">
      <c r="A2" s="9">
        <v>1</v>
      </c>
      <c r="B2" s="10" t="s">
        <v>117</v>
      </c>
      <c r="C2" s="10" t="s">
        <v>12</v>
      </c>
      <c r="D2" s="11">
        <v>32</v>
      </c>
      <c r="E2" s="11">
        <v>400</v>
      </c>
      <c r="F2" s="12">
        <v>3</v>
      </c>
      <c r="G2" s="13">
        <v>0.0035</v>
      </c>
      <c r="H2" s="10" t="s">
        <v>118</v>
      </c>
      <c r="I2" s="14">
        <v>0.02</v>
      </c>
      <c r="J2" s="15">
        <v>0.005</v>
      </c>
    </row>
    <row r="3" ht="15" spans="1:10">
      <c r="A3" s="16">
        <v>2</v>
      </c>
      <c r="B3" s="10" t="s">
        <v>119</v>
      </c>
      <c r="C3" s="10" t="s">
        <v>12</v>
      </c>
      <c r="D3" s="11">
        <v>230</v>
      </c>
      <c r="E3" s="11">
        <v>400</v>
      </c>
      <c r="F3" s="12">
        <v>3</v>
      </c>
      <c r="G3" s="13">
        <v>0.0035</v>
      </c>
      <c r="H3" s="10" t="s">
        <v>118</v>
      </c>
      <c r="I3" s="14">
        <v>0.02</v>
      </c>
      <c r="J3" s="17">
        <v>0.005</v>
      </c>
    </row>
    <row r="9" spans="1:10">
      <c r="G9" s="18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9.02654867256637" defaultRowHeight="12.75" outlineLevelRow="2"/>
  <cols>
    <col min="1" max="1" width="20.7079646017699"/>
    <col min="2" max="25" width="6.70796460176991" customWidth="1"/>
  </cols>
  <sheetData>
    <row r="1" ht="13.5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3.5" spans="1:25">
      <c r="A2" s="3" t="s">
        <v>145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3.5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彭圆圆</cp:lastModifiedBy>
  <dcterms:created xsi:type="dcterms:W3CDTF">2018-11-27T08:44:44Z</dcterms:created>
  <cp:lastPrinted>2023-02-17T09:15:30Z</cp:lastPrinted>
  <dcterms:modified xsi:type="dcterms:W3CDTF">2025-12-16T09:45:11Z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144A522B066E487289C2DFECDA9FFC06_11</vt:lpwstr>
  </property>
  <property fmtid="{D5CDD505-2E9C-101B-9397-08002B2CF9AE}" pid="3" name="KSOProductBuildVer">
    <vt:lpwstr>2052-12.1.0.23542</vt:lpwstr>
  </property>
</Properties>
</file>