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2800" windowHeight="10480"/>
  </bookViews>
  <sheets>
    <sheet name="总指标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<sst xmlns="http://schemas.openxmlformats.org/spreadsheetml/2006/main" count="203" uniqueCount="140">
  <si>
    <t>数量</t>
  </si>
  <si>
    <t>单位</t>
  </si>
  <si>
    <t>百分比</t>
  </si>
  <si>
    <t>备注</t>
  </si>
  <si>
    <t>床位数</t>
  </si>
  <si>
    <t>床</t>
  </si>
  <si>
    <t>重症监护病房（ICU）10床另计</t>
  </si>
  <si>
    <t>日门诊量</t>
  </si>
  <si>
    <t>人次</t>
  </si>
  <si>
    <t>日门诊量与床位数比</t>
  </si>
  <si>
    <t>4:1</t>
  </si>
  <si>
    <t>床均建筑面积</t>
  </si>
  <si>
    <r>
      <rPr>
        <sz val="18"/>
        <color theme="1"/>
        <rFont val="等线"/>
        <charset val="134"/>
        <scheme val="minor"/>
      </rPr>
      <t>M</t>
    </r>
    <r>
      <rPr>
        <vertAlign val="superscript"/>
        <sz val="18"/>
        <color theme="1"/>
        <rFont val="等线"/>
        <charset val="134"/>
        <scheme val="minor"/>
      </rPr>
      <t>2</t>
    </r>
    <r>
      <rPr>
        <sz val="18"/>
        <color theme="1"/>
        <rFont val="等线"/>
        <charset val="134"/>
        <scheme val="minor"/>
      </rPr>
      <t>/床</t>
    </r>
  </si>
  <si>
    <t>总建筑面积</t>
  </si>
  <si>
    <r>
      <rPr>
        <sz val="18"/>
        <color theme="1"/>
        <rFont val="等线"/>
        <charset val="134"/>
        <scheme val="minor"/>
      </rPr>
      <t>M</t>
    </r>
    <r>
      <rPr>
        <vertAlign val="superscript"/>
        <sz val="18"/>
        <color theme="1"/>
        <rFont val="等线"/>
        <charset val="134"/>
        <scheme val="minor"/>
      </rPr>
      <t>2</t>
    </r>
  </si>
  <si>
    <t>±10%，地下车库面积另计</t>
  </si>
  <si>
    <t>地块1总用地面积</t>
  </si>
  <si>
    <t>地块1床均用地面积</t>
  </si>
  <si>
    <t>地块1容积率</t>
  </si>
  <si>
    <t>综合医院建设标准十七条：容积率不宜超过2.0</t>
  </si>
  <si>
    <t>地块2总用地面积</t>
  </si>
  <si>
    <t>地块2床均用地面积</t>
  </si>
  <si>
    <t>地块2容积率</t>
  </si>
  <si>
    <t>地块3总用地面积</t>
  </si>
  <si>
    <t>地块3床均用地面积</t>
  </si>
  <si>
    <t>地块3容积率</t>
  </si>
  <si>
    <t>建筑密度</t>
  </si>
  <si>
    <t>≤35%</t>
  </si>
  <si>
    <t>综合医院建设标准十七条：建筑密度不宜超过35％</t>
  </si>
  <si>
    <t>绿地率</t>
  </si>
  <si>
    <t>≥35%</t>
  </si>
  <si>
    <t>综合医院建设标准十七条：绿地率不宜低于35％</t>
  </si>
  <si>
    <t>七项功能面积</t>
  </si>
  <si>
    <r>
      <rPr>
        <b/>
        <sz val="18"/>
        <color theme="1"/>
        <rFont val="等线"/>
        <charset val="134"/>
        <scheme val="minor"/>
      </rPr>
      <t>M</t>
    </r>
    <r>
      <rPr>
        <b/>
        <vertAlign val="superscript"/>
        <sz val="18"/>
        <color theme="1"/>
        <rFont val="等线"/>
        <charset val="134"/>
        <scheme val="minor"/>
      </rPr>
      <t>2</t>
    </r>
  </si>
  <si>
    <t>1、门诊部</t>
  </si>
  <si>
    <t>2、急诊部</t>
  </si>
  <si>
    <t>3、住院部</t>
  </si>
  <si>
    <t>4、医技科室</t>
  </si>
  <si>
    <t>5、保障系统</t>
  </si>
  <si>
    <t>2000(包括在住院部内）</t>
  </si>
  <si>
    <t>6、业务管理</t>
  </si>
  <si>
    <t>7、院内生活</t>
  </si>
  <si>
    <r>
      <rPr>
        <b/>
        <sz val="18"/>
        <rFont val="等线"/>
        <charset val="134"/>
        <scheme val="minor"/>
      </rPr>
      <t>设置于</t>
    </r>
    <r>
      <rPr>
        <b/>
        <sz val="18"/>
        <color theme="4" tint="-0.249977111117893"/>
        <rFont val="等线"/>
        <charset val="134"/>
        <scheme val="minor"/>
      </rPr>
      <t>门诊楼</t>
    </r>
  </si>
  <si>
    <t>门诊公共用房</t>
  </si>
  <si>
    <t>应设置门厅、挂号、问讯、病历、预检分诊、记账、收费、药房、候诊、输液(和急诊结合设置输液大厅)、注射、门诊办公、卫生间等用房和为患者服务的公共设施；可设置换药室、处置室、清创室、值班更衣室、杂物贮藏室等。</t>
  </si>
  <si>
    <t>候诊用房</t>
  </si>
  <si>
    <t>1  门诊宜分科候诊，门诊量小时可合科候诊；
2  利用走道单侧候诊时，走道净宽不应小于2.40m，两侧候诊时，走道净宽不应小于3.00m；
3  可采用医患通道分设、电子叫号、预约挂号、分层挂号收费等方式。</t>
  </si>
  <si>
    <t>各科诊查用房</t>
  </si>
  <si>
    <t>1  双人诊查室的开间净尺寸不应小于3.00m，使用面积不应小于12.00m2；
2  单人诊查室的开间净尺寸不应小于2.50m，使用面积不应小于8.00m2。
3  各科应设置诊查室、治疗室、护士站、污洗室等；</t>
  </si>
  <si>
    <t>门诊卫生间</t>
  </si>
  <si>
    <t>1  卫生间宜按日门诊量计算，男女患者比例宜为1：1；
2  男厕每100人次设大便器不应小于1个、小便器不应小于1个；
3  女厕每100人次设大便器不应小于3个；
4  患者使用的卫生间隔间的平面尺寸，不应小于1.10m×1.40m，门应朝外开，门闩应能里外开启。卫生间隔间内应设输液吊钩。</t>
  </si>
  <si>
    <t>各科诊区门诊量比例</t>
  </si>
  <si>
    <t>内科</t>
  </si>
  <si>
    <t>外科</t>
  </si>
  <si>
    <t>妇科</t>
  </si>
  <si>
    <t>1  自成一区或与产科合并，可设单独出入口（不是必须）。
2  妇科应增设隔离诊室、妇科检查室及专用卫生间，宜采用不多于2个诊室合用1个妇科检查室的组合方式。
4  妇科可增设手术室、休息室。
5  各室应有阻隔外界视线的措施。</t>
  </si>
  <si>
    <t>产科</t>
  </si>
  <si>
    <t>1  自成一区或与妇科合并，可设单独出入口（不是必须）。
2 产科可设人流手术室、咨询室
2  产科和计划生育应增设休息室及专用卫生间。
3  各室应有阻隔外界视线的措施。</t>
  </si>
  <si>
    <t>儿科</t>
  </si>
  <si>
    <t>1  自成一区，可设单独出入口（不是必须）。
2  应增设预检、候诊、儿科专用卫生间、隔离诊查和隔离卫生间等用房。隔离区宜有单独对外出口。
3  可单独设置挂号、药房、注射、检验和输液等用房。
4  候诊处面积每患儿不应小于1.50m2。</t>
  </si>
  <si>
    <t>眼科</t>
  </si>
  <si>
    <t>1  可设初检(视力、眼压、屈光)、诊查、治疗、检查、暗室等用房；
2  初检室和诊查室宜具备明暗转换装置；
3  可设置专用手术室。</t>
  </si>
  <si>
    <t>耳鼻喉科</t>
  </si>
  <si>
    <t>1  可设内镜检查(包括气管镜、食道镜等)、治疗的用房；
2  可设置手术、测听、前庭功等用房。</t>
  </si>
  <si>
    <t>口腔科</t>
  </si>
  <si>
    <t>1  可设诊室、X光牙片室、技工材料室、医生办公等用房；
2  诊查单元每椅中距不应小于1.80m，椅中心距墙不应小于1.20m；</t>
  </si>
  <si>
    <t>1  自成一区，应单独设置出入口，便于急救车、担架车、轮椅车的停放；
2  急诊、急救应分区设置；
3  急诊部与门诊部、医技部、手术部应有便捷的联系；
4  应设接诊分诊、护士站、输液、观察、污洗、杂物贮藏、值班更衣、卫生间等用房；
5  急救部分应设抢救、抢救监护等用房；
6  急诊部分应设诊查、治疗、清创、换药等用房；
7  可独立设挂号、收费、病历、药房、检验、X线检查、功能检查、手术、重症监护等用房；
8  输液室应由治疗间和输液间组成。
9  当门厅兼用于分诊功能时，其面积不应小于24.00m2。
10  抢救室应直通门厅，有条件时宜直通急救车停车位，面积不应小于每床30.00m2，门的净宽不应小于1.40m；
11  抢救监护室内平行排列的观察床净距不应小于1.20m，有吊帘分隔时不应小于1.40m，床沿与墙面的净距不应小于1.00m
12  观察用房平行排列的观察床净距不应小于1.20m，有吊帘分隔时不应小于1.40m，床沿与墙面的净距不应小于1.00m；</t>
  </si>
  <si>
    <r>
      <rPr>
        <b/>
        <sz val="18"/>
        <rFont val="等线"/>
        <charset val="134"/>
        <scheme val="minor"/>
      </rPr>
      <t>设置于</t>
    </r>
    <r>
      <rPr>
        <b/>
        <sz val="18"/>
        <color theme="5" tint="-0.249977111117893"/>
        <rFont val="等线"/>
        <charset val="134"/>
        <scheme val="minor"/>
      </rPr>
      <t>住院楼</t>
    </r>
  </si>
  <si>
    <t>住院部应自成一区，设置单独或共用出入口，并应设在医院环境安静、交通方便处，与医技部、手术部和急诊部应有便捷的联系，同时应靠近医院的能源中心、营养厨房、洗衣房等辅助设施。</t>
  </si>
  <si>
    <t>出入院用房</t>
  </si>
  <si>
    <t>1  应设登记、结算、探望患者管理用房；
2  可设为患者服务的公共设施。</t>
  </si>
  <si>
    <t>护理单元</t>
  </si>
  <si>
    <t>1  护理单元的床位数为30—50床，一个护理单元适宜为同一病科或性质相近的病床数较少的可合并为一护理单元，
2  应设病房、抢救、患者和医护人员卫生间、盥洗、浴室、护士站、医生办公、处置、治疗、更衣、值班、配餐、库房、污洗等用房；
3  可设患者就餐、活动、换药、患者家属谈话、探视、示教等用房。</t>
  </si>
  <si>
    <t>护士站</t>
  </si>
  <si>
    <r>
      <rPr>
        <sz val="12"/>
        <color theme="1"/>
        <rFont val="等线"/>
        <charset val="134"/>
        <scheme val="minor"/>
      </rPr>
      <t>宜以开敞空间与护理单元走道连通，并应与治疗室以门相连，</t>
    </r>
    <r>
      <rPr>
        <b/>
        <sz val="12"/>
        <color rgb="FFC00000"/>
        <rFont val="等线"/>
        <charset val="134"/>
        <scheme val="minor"/>
      </rPr>
      <t>护士站宜通视护理单元走廊，到最远病房门口的距离不宜超过30m</t>
    </r>
  </si>
  <si>
    <t>配餐室</t>
  </si>
  <si>
    <t>应靠近餐车入口处，并应有供应开水和加热设施。</t>
  </si>
  <si>
    <t>护理单元的盥洗室、浴室和卫生间</t>
  </si>
  <si>
    <t>1  当卫生间设于病房内时，宜在护理单元内单独设置探视人员卫生间。
3  医护人员卫生间应单独设置。
5  附设于病房内的浴室、卫生间面积和卫生洁具的数量，应根据使用要求确定，并应设紧急呼叫设施和输液吊钩。</t>
  </si>
  <si>
    <t>污洗室</t>
  </si>
  <si>
    <t>应邻近污物出口处，并应设倒便设施和便盆、痰杯的洗涤消毒设施。</t>
  </si>
  <si>
    <t>重症监护病房(ICU)</t>
  </si>
  <si>
    <t>1  重症监护病房(ICU)宜与手术部、急诊部邻近，并应有快捷联系；
2  应设监护病房、治疗、处置、仪器、护士站、污洗等用房；
3  护士站的位置宜便于直视观察患者；
4  监护病床的床间净距不应小于1.20m；
5  单床间不应小于12.00m2。</t>
  </si>
  <si>
    <t>病房</t>
  </si>
  <si>
    <r>
      <rPr>
        <sz val="12"/>
        <color theme="1"/>
        <rFont val="等线"/>
        <charset val="134"/>
        <scheme val="minor"/>
      </rPr>
      <t>1  病床的排列应平行于采光窗墙面。</t>
    </r>
    <r>
      <rPr>
        <b/>
        <sz val="12"/>
        <color rgb="FFC00000"/>
        <rFont val="等线"/>
        <charset val="134"/>
        <scheme val="minor"/>
      </rPr>
      <t>单排不宜超过3床，双排不宜超过6床；</t>
    </r>
    <r>
      <rPr>
        <sz val="12"/>
        <color theme="1"/>
        <rFont val="等线"/>
        <charset val="134"/>
        <scheme val="minor"/>
      </rPr>
      <t xml:space="preserve">
2  平行的两床净距不应小于0.80m，靠墙病床床沿与墙面的净距不应小于0.60m；
3  单排病床通道净宽不应小于1.10m，双排病床(床端)通道净宽不应小于1.40m；
4  病房门应直接开向走道；
5  抢救室宜靠近护士站；
6  病房门净宽不应小于1.10m，门扇宜设观察窗；
7  病房走道两侧墙面应设置靠墙扶手及防撞设施。</t>
    </r>
  </si>
  <si>
    <t>各科病房床位数合计</t>
  </si>
  <si>
    <t>1  妇科应设检查和治疗用房。
2  妇科、产科两科合为1个单元时，妇科的病房、治疗室、浴室、卫生间与产科的产休室、产前检查室、浴室、卫生间应分别设置。</t>
  </si>
  <si>
    <t>1  产科应设产前检查、待产、分娩、隔离待产、隔离分娩、产期监护、产休室等用房。隔离待产和隔离分娩用房可兼用。
2  产科宜设手术室。
3  产房应自成一区，入口处应设卫生通过和浴室、卫生间。
4  待产室应邻近分娩室，宜设专用卫生间。
5  分娩室平面净尺寸宜为4.20m×4.80m，剖腹产手术室宜为5.40m×4.80m。
6  洗手池的位置应使医护人员在洗手时能观察临产产妇的动态。
7  母婴同室或家庭产房应增设家属卫生通过，并应与其他区域分隔。
8  家庭产房的病床宜采用可转换为产床的病床。
9  婴儿室应邻近分娩室</t>
  </si>
  <si>
    <t>1  宜设配奶室、奶具消毒室、隔离病房和专用卫生间等用房；
2  可设监护病房、新生儿病房、儿童活动室、母亲陪住室。</t>
  </si>
  <si>
    <t>手术部</t>
  </si>
  <si>
    <r>
      <rPr>
        <sz val="12"/>
        <rFont val="等线"/>
        <charset val="134"/>
        <scheme val="minor"/>
      </rPr>
      <t>设置于</t>
    </r>
    <r>
      <rPr>
        <b/>
        <sz val="12"/>
        <color theme="5" tint="-0.249977111117893"/>
        <rFont val="等线"/>
        <charset val="134"/>
        <scheme val="minor"/>
      </rPr>
      <t>住院楼</t>
    </r>
    <r>
      <rPr>
        <sz val="12"/>
        <color theme="1"/>
        <rFont val="等线"/>
        <charset val="134"/>
        <scheme val="minor"/>
      </rPr>
      <t>，本次设计设置特大手术室1间，大手术室3间，中手术室3间，小手术室3间，共10间
1  手术部应自成一区，宜与外科护理单元邻近，并宜与相关的急诊、重症监护科(ICU)、病理科、中心(消毒)供应室、血库等路径便捷；
2  手术部不宜设在首层；
3  平面布置应符合功能流程和洁污分区要求；
4  入口处应设医护人员卫生通过，且换鞋处应采取防止洁污交叉的措施；
5  应设手术室、刷手、术后苏醒、换床、护士室、麻醉师办公室、换鞋、男女更衣、男女浴室和卫生间、无菌物品存放、清洗、消毒、污物和库房等用房；
6  可设洁净手术室、手术准备室、石膏室、冰冻切片、敷料制作、麻醉器械贮藏、教学、医护休息、男女值班和家属等候等用房。
7  每2间～4间手术室宜单独设立1间刷手间，可设于清洁区走廊内。刷手间不应设门。洁净手术室的刷手间不得和普通手术室共用。
8  推床通过的手术室门，净宽不宜小于1.40m。
9 手术台长向宜沿手术室长轴布置，台面中心点宜与手术室地面中心点相对应。患者头部不宜置于手术室门一侧；
10  净高宜为2.70m～3.00m；</t>
    </r>
  </si>
  <si>
    <t>放射科</t>
  </si>
  <si>
    <r>
      <rPr>
        <sz val="12"/>
        <color theme="1"/>
        <rFont val="等线"/>
        <charset val="134"/>
        <scheme val="minor"/>
      </rPr>
      <t>设置于</t>
    </r>
    <r>
      <rPr>
        <b/>
        <sz val="12"/>
        <color theme="4" tint="-0.249977111117893"/>
        <rFont val="等线"/>
        <charset val="134"/>
        <scheme val="minor"/>
      </rPr>
      <t>门诊楼</t>
    </r>
    <r>
      <rPr>
        <sz val="12"/>
        <color theme="1"/>
        <rFont val="等线"/>
        <charset val="134"/>
        <scheme val="minor"/>
      </rPr>
      <t>，本次设计只要求DR及CT</t>
    </r>
    <r>
      <rPr>
        <sz val="12"/>
        <color theme="4" tint="-0.249977111117893"/>
        <rFont val="等线"/>
        <charset val="134"/>
        <scheme val="minor"/>
      </rPr>
      <t xml:space="preserve">
</t>
    </r>
    <r>
      <rPr>
        <sz val="12"/>
        <rFont val="等线"/>
        <charset val="134"/>
        <scheme val="minor"/>
      </rPr>
      <t>1  宜在底层设置，并应自成一区，且应与门、急诊部和住院部邻近布置，并有便捷联系；
2  有条件时，患者通道与医护工作人员通道应分开设置。
3  应设放射设备机房、控制、观片、登记存片和候诊等用房；
4  可设诊室、办公、患者更衣等用房；
5  放射设备机房门的净宽不应小于1.20m，净高不应小于2.80m，计算机断层扫描(CT)室的门净宽不应小于1.20m，控制室门净宽宜为0.90m。</t>
    </r>
  </si>
  <si>
    <t>磁共振检查室</t>
  </si>
  <si>
    <r>
      <rPr>
        <sz val="12"/>
        <color theme="1"/>
        <rFont val="等线"/>
        <charset val="134"/>
        <scheme val="minor"/>
      </rPr>
      <t>设置于</t>
    </r>
    <r>
      <rPr>
        <b/>
        <sz val="12"/>
        <color theme="4" tint="-0.249977111117893"/>
        <rFont val="等线"/>
        <charset val="134"/>
        <scheme val="minor"/>
      </rPr>
      <t>门诊楼</t>
    </r>
    <r>
      <rPr>
        <sz val="12"/>
        <color theme="4" tint="-0.249977111117893"/>
        <rFont val="等线"/>
        <charset val="134"/>
        <scheme val="minor"/>
      </rPr>
      <t xml:space="preserve">
</t>
    </r>
    <r>
      <rPr>
        <sz val="12"/>
        <rFont val="等线"/>
        <charset val="134"/>
        <scheme val="minor"/>
      </rPr>
      <t>1  与放射科组成一区，宜与门诊部、急诊部、住院部邻近，并应设置在底层；
2  应设扫描、控制、附属机房(计算机、配电、空调机)等用房；
3  可设诊室、办公和患者更衣等用房。
4  扫描室门的净宽不应小于1.20m，控制室门的净宽宜为0.90m，并应满足设备通过。磁共振扫描室的观察窗净宽不应小于1.20m，净高不应小于0.80m。</t>
    </r>
  </si>
  <si>
    <t>检验科</t>
  </si>
  <si>
    <r>
      <rPr>
        <sz val="12"/>
        <color theme="1"/>
        <rFont val="等线"/>
        <charset val="134"/>
        <scheme val="minor"/>
      </rPr>
      <t>设置于</t>
    </r>
    <r>
      <rPr>
        <b/>
        <sz val="12"/>
        <color theme="4" tint="-0.249977111117893"/>
        <rFont val="等线"/>
        <charset val="134"/>
        <scheme val="minor"/>
      </rPr>
      <t>门诊楼</t>
    </r>
    <r>
      <rPr>
        <sz val="12"/>
        <color theme="4" tint="-0.249977111117893"/>
        <rFont val="等线"/>
        <charset val="134"/>
        <scheme val="minor"/>
      </rPr>
      <t xml:space="preserve">
</t>
    </r>
    <r>
      <rPr>
        <sz val="12"/>
        <rFont val="等线"/>
        <charset val="134"/>
        <scheme val="minor"/>
      </rPr>
      <t>1  应自成一区，微生物学检验应与其他检验分区布置；
2  微生物学检验室应设于检验科的尽端。
3  应设临床检验、生化检验、微生物检验、血液实验、细胞检查、血清免疫、洗涤、试剂和材料库等用房；
4  可设更衣、值班和办公等用房
5  实验室工作台间通道宽度不应小于1.20m。</t>
    </r>
  </si>
  <si>
    <t>病理科</t>
  </si>
  <si>
    <r>
      <rPr>
        <sz val="12"/>
        <color theme="1"/>
        <rFont val="等线"/>
        <charset val="134"/>
        <scheme val="minor"/>
      </rPr>
      <t>按需设置于</t>
    </r>
    <r>
      <rPr>
        <b/>
        <sz val="12"/>
        <color theme="4" tint="-0.249977111117893"/>
        <rFont val="等线"/>
        <charset val="134"/>
        <scheme val="minor"/>
      </rPr>
      <t>门诊楼</t>
    </r>
    <r>
      <rPr>
        <sz val="12"/>
        <color theme="1"/>
        <rFont val="等线"/>
        <charset val="134"/>
        <scheme val="minor"/>
      </rPr>
      <t>或</t>
    </r>
    <r>
      <rPr>
        <b/>
        <sz val="12"/>
        <color theme="5" tint="-0.249977111117893"/>
        <rFont val="等线"/>
        <charset val="134"/>
        <scheme val="minor"/>
      </rPr>
      <t>住院楼</t>
    </r>
    <r>
      <rPr>
        <sz val="12"/>
        <color theme="4" tint="-0.249977111117893"/>
        <rFont val="等线"/>
        <charset val="134"/>
        <scheme val="minor"/>
      </rPr>
      <t xml:space="preserve">
</t>
    </r>
    <r>
      <rPr>
        <sz val="12"/>
        <rFont val="等线"/>
        <charset val="134"/>
        <scheme val="minor"/>
      </rPr>
      <t>1  病理科用房应自成一区，宜与手术部有便捷联系。
2  病理解剖室宜和太平间合建，与停尸房宜有内门相通，并应设工作人员更衣及淋浴设施。
3  应设置取材、标本处理(脱水、染色、蜡包埋、切片)、制片、镜检、洗涤消毒和卫生通过等用房；
4  可设置病理解剖和标本库用房。</t>
    </r>
  </si>
  <si>
    <t>功能检查科</t>
  </si>
  <si>
    <r>
      <rPr>
        <sz val="12"/>
        <color theme="1"/>
        <rFont val="等线"/>
        <charset val="134"/>
        <scheme val="minor"/>
      </rPr>
      <t>设置于</t>
    </r>
    <r>
      <rPr>
        <b/>
        <sz val="12"/>
        <color theme="4" tint="-0.249977111117893"/>
        <rFont val="等线"/>
        <charset val="134"/>
        <scheme val="minor"/>
      </rPr>
      <t>门诊楼</t>
    </r>
    <r>
      <rPr>
        <sz val="12"/>
        <color theme="4" tint="-0.249977111117893"/>
        <rFont val="等线"/>
        <charset val="134"/>
        <scheme val="minor"/>
      </rPr>
      <t xml:space="preserve">
</t>
    </r>
    <r>
      <rPr>
        <sz val="12"/>
        <rFont val="等线"/>
        <charset val="134"/>
        <scheme val="minor"/>
      </rPr>
      <t>1  超声、电生理、肺功能检查室宜各成一区，与门诊部、住院部应有便捷联系。
2  功能检查科应设检查室(肺功能、脑电图、肌电图、脑血流图、心电图、超声等)、处置、医生办公、治疗、患者、医护人员更衣和卫生间等用房。
3  检查床之间的净距不应小于1.50m，宜有隔断设施。</t>
    </r>
  </si>
  <si>
    <t>内窥镜科</t>
  </si>
  <si>
    <r>
      <rPr>
        <sz val="12"/>
        <color theme="1"/>
        <rFont val="等线"/>
        <charset val="134"/>
        <scheme val="minor"/>
      </rPr>
      <t>设置于</t>
    </r>
    <r>
      <rPr>
        <b/>
        <sz val="12"/>
        <color theme="4" tint="-0.249977111117893"/>
        <rFont val="等线"/>
        <charset val="134"/>
        <scheme val="minor"/>
      </rPr>
      <t>门诊楼</t>
    </r>
    <r>
      <rPr>
        <sz val="12"/>
        <color theme="4" tint="-0.249977111117893"/>
        <rFont val="等线"/>
        <charset val="134"/>
        <scheme val="minor"/>
      </rPr>
      <t xml:space="preserve">
</t>
    </r>
    <r>
      <rPr>
        <sz val="12"/>
        <rFont val="等线"/>
        <charset val="134"/>
        <scheme val="minor"/>
      </rPr>
      <t>1  应自成一区，与门诊部有便捷联系；
2  各检查室宜分别设置。上、下消化道检查室应分开设置。
3  应设内窥镜(上消化道内窥镜、下消化道内窥镜、支气管镜、胆道镜等)检查、准备、处置、等候、休息、卫生间、患者和医护人员更衣等用房。下消化道检查应设置卫生间、灌肠室。
4  可设观察室（术后苏醒）。</t>
    </r>
  </si>
  <si>
    <t>理疗科</t>
  </si>
  <si>
    <r>
      <rPr>
        <sz val="12"/>
        <color theme="1"/>
        <rFont val="等线"/>
        <charset val="134"/>
        <scheme val="minor"/>
      </rPr>
      <t>按需设置于</t>
    </r>
    <r>
      <rPr>
        <b/>
        <sz val="12"/>
        <color theme="4" tint="-0.249977111117893"/>
        <rFont val="等线"/>
        <charset val="134"/>
        <scheme val="minor"/>
      </rPr>
      <t>门诊楼</t>
    </r>
    <r>
      <rPr>
        <sz val="12"/>
        <color theme="1"/>
        <rFont val="等线"/>
        <charset val="134"/>
        <scheme val="minor"/>
      </rPr>
      <t>或</t>
    </r>
    <r>
      <rPr>
        <b/>
        <sz val="12"/>
        <color theme="5" tint="-0.249977111117893"/>
        <rFont val="等线"/>
        <charset val="134"/>
        <scheme val="minor"/>
      </rPr>
      <t>住院楼</t>
    </r>
    <r>
      <rPr>
        <sz val="12"/>
        <color theme="4" tint="-0.249977111117893"/>
        <rFont val="等线"/>
        <charset val="134"/>
        <scheme val="minor"/>
      </rPr>
      <t xml:space="preserve">
</t>
    </r>
    <r>
      <rPr>
        <sz val="12"/>
        <rFont val="等线"/>
        <charset val="134"/>
        <scheme val="minor"/>
      </rPr>
      <t>1  理疗科可设在门诊部或住院部，应自成一区。
2  理疗科设计应符合现行行业标准《疗养院建筑设计规范》JGJ 40的有关规定。</t>
    </r>
  </si>
  <si>
    <t>输血科</t>
  </si>
  <si>
    <r>
      <rPr>
        <sz val="12"/>
        <color theme="1"/>
        <rFont val="等线"/>
        <charset val="134"/>
        <scheme val="minor"/>
      </rPr>
      <t>按需设置于</t>
    </r>
    <r>
      <rPr>
        <b/>
        <sz val="12"/>
        <color theme="4" tint="-0.249977111117893"/>
        <rFont val="等线"/>
        <charset val="134"/>
        <scheme val="minor"/>
      </rPr>
      <t>门诊楼</t>
    </r>
    <r>
      <rPr>
        <sz val="12"/>
        <color theme="1"/>
        <rFont val="等线"/>
        <charset val="134"/>
        <scheme val="minor"/>
      </rPr>
      <t>或</t>
    </r>
    <r>
      <rPr>
        <b/>
        <sz val="12"/>
        <color theme="5" tint="-0.249977111117893"/>
        <rFont val="等线"/>
        <charset val="134"/>
        <scheme val="minor"/>
      </rPr>
      <t>住院楼</t>
    </r>
    <r>
      <rPr>
        <sz val="12"/>
        <color theme="4" tint="-0.249977111117893"/>
        <rFont val="等线"/>
        <charset val="134"/>
        <scheme val="minor"/>
      </rPr>
      <t xml:space="preserve">
</t>
    </r>
    <r>
      <rPr>
        <sz val="12"/>
        <rFont val="等线"/>
        <charset val="134"/>
        <scheme val="minor"/>
      </rPr>
      <t xml:space="preserve">1  </t>
    </r>
    <r>
      <rPr>
        <b/>
        <sz val="12"/>
        <color rgb="FFC00000"/>
        <rFont val="等线"/>
        <charset val="134"/>
        <scheme val="minor"/>
      </rPr>
      <t>可自成一区或结合检验科设置</t>
    </r>
    <r>
      <rPr>
        <sz val="12"/>
        <rFont val="等线"/>
        <charset val="134"/>
        <scheme val="minor"/>
      </rPr>
      <t>，并宜邻近手术部；
2  贮血与配血室应分别设置。
3  输血科应设置配血、贮血、发血、清洗、消毒、更衣、卫生间等用房。</t>
    </r>
  </si>
  <si>
    <t>药剂科</t>
  </si>
  <si>
    <r>
      <rPr>
        <sz val="12"/>
        <color theme="1"/>
        <rFont val="等线"/>
        <charset val="134"/>
        <scheme val="minor"/>
      </rPr>
      <t>分设于</t>
    </r>
    <r>
      <rPr>
        <b/>
        <sz val="12"/>
        <color theme="4" tint="-0.249977111117893"/>
        <rFont val="等线"/>
        <charset val="134"/>
        <scheme val="minor"/>
      </rPr>
      <t>门诊楼</t>
    </r>
    <r>
      <rPr>
        <sz val="12"/>
        <rFont val="等线"/>
        <charset val="134"/>
        <scheme val="minor"/>
      </rPr>
      <t>和</t>
    </r>
    <r>
      <rPr>
        <b/>
        <sz val="12"/>
        <color theme="5" tint="-0.249977111117893"/>
        <rFont val="等线"/>
        <charset val="134"/>
        <scheme val="minor"/>
      </rPr>
      <t>住院楼</t>
    </r>
    <r>
      <rPr>
        <sz val="12"/>
        <color theme="5" tint="-0.249977111117893"/>
        <rFont val="等线"/>
        <charset val="134"/>
        <scheme val="minor"/>
      </rPr>
      <t xml:space="preserve">
</t>
    </r>
    <r>
      <rPr>
        <sz val="12"/>
        <rFont val="等线"/>
        <charset val="134"/>
        <scheme val="minor"/>
      </rPr>
      <t xml:space="preserve">1  门诊、急诊药房与住院部药房应分别设置；
2  儿科宜设单独发药处。
3  门诊药房应设发药、调剂、药库、办公、值班和更衣等用房；
5  住院药房应设摆药、药库、发药、办公、值班和更衣等用房； </t>
    </r>
  </si>
  <si>
    <t>中心消毒供应室</t>
  </si>
  <si>
    <r>
      <rPr>
        <sz val="12"/>
        <color theme="1"/>
        <rFont val="等线"/>
        <charset val="134"/>
        <scheme val="minor"/>
      </rPr>
      <t>按需设置于</t>
    </r>
    <r>
      <rPr>
        <b/>
        <sz val="12"/>
        <color theme="4" tint="-0.249977111117893"/>
        <rFont val="等线"/>
        <charset val="134"/>
        <scheme val="minor"/>
      </rPr>
      <t>门诊楼</t>
    </r>
    <r>
      <rPr>
        <sz val="12"/>
        <color theme="1"/>
        <rFont val="等线"/>
        <charset val="134"/>
        <scheme val="minor"/>
      </rPr>
      <t>或</t>
    </r>
    <r>
      <rPr>
        <b/>
        <sz val="12"/>
        <color theme="5" tint="-0.249977111117893"/>
        <rFont val="等线"/>
        <charset val="134"/>
        <scheme val="minor"/>
      </rPr>
      <t>住院楼</t>
    </r>
    <r>
      <rPr>
        <sz val="12"/>
        <color theme="5" tint="-0.249977111117893"/>
        <rFont val="等线"/>
        <charset val="134"/>
        <scheme val="minor"/>
      </rPr>
      <t>，</t>
    </r>
    <r>
      <rPr>
        <sz val="12"/>
        <rFont val="等线"/>
        <charset val="134"/>
        <scheme val="minor"/>
      </rPr>
      <t>需要和</t>
    </r>
    <r>
      <rPr>
        <b/>
        <sz val="12"/>
        <color theme="5" tint="-0.249977111117893"/>
        <rFont val="等线"/>
        <charset val="134"/>
        <scheme val="minor"/>
      </rPr>
      <t>手术室</t>
    </r>
    <r>
      <rPr>
        <sz val="12"/>
        <rFont val="等线"/>
        <charset val="134"/>
        <scheme val="minor"/>
      </rPr>
      <t>紧密相连，最好位于手术室平面投影的上方或下方，通过电梯相连</t>
    </r>
    <r>
      <rPr>
        <sz val="12"/>
        <color theme="1"/>
        <rFont val="等线"/>
        <charset val="134"/>
        <scheme val="minor"/>
      </rPr>
      <t xml:space="preserve">
1  应自成一区，宜与手术部、重症监护和介入治疗等功能用房区域有便捷联系；
2  应按照污染区、清洁区、无菌区三区布置，并应按单向流程布置，工作人员辅助用房应自成一区；
3  进入污染区、清洁区和无菌区的人员均应卫生通过。
4  污染区应设收件、分类、清洗、消毒和推车清洗中心(消毒)用房；
5  清洁区应设敷料制备、器械制备、灭菌、质检、一次性用品库、卫生材料库和器械库等用房；
6  无菌区应设无菌物品储存用房；
7  应设办公、值班、更衣和浴室、卫生间等用房。</t>
    </r>
  </si>
  <si>
    <t>病案室</t>
  </si>
  <si>
    <r>
      <rPr>
        <sz val="12"/>
        <color theme="1"/>
        <rFont val="等线"/>
        <charset val="134"/>
        <scheme val="minor"/>
      </rPr>
      <t>按需设置于</t>
    </r>
    <r>
      <rPr>
        <b/>
        <sz val="12"/>
        <color theme="4" tint="-0.249977111117893"/>
        <rFont val="等线"/>
        <charset val="134"/>
        <scheme val="minor"/>
      </rPr>
      <t>门诊楼</t>
    </r>
    <r>
      <rPr>
        <sz val="12"/>
        <color theme="1"/>
        <rFont val="等线"/>
        <charset val="134"/>
        <scheme val="minor"/>
      </rPr>
      <t>或</t>
    </r>
    <r>
      <rPr>
        <b/>
        <sz val="12"/>
        <color theme="5" tint="-0.249977111117893"/>
        <rFont val="等线"/>
        <charset val="134"/>
        <scheme val="minor"/>
      </rPr>
      <t>住院楼</t>
    </r>
  </si>
  <si>
    <t>营养厨房</t>
  </si>
  <si>
    <r>
      <rPr>
        <sz val="12"/>
        <color theme="1"/>
        <rFont val="等线"/>
        <charset val="134"/>
        <scheme val="minor"/>
      </rPr>
      <t>按需设置于</t>
    </r>
    <r>
      <rPr>
        <b/>
        <sz val="12"/>
        <color theme="4" tint="-0.249977111117893"/>
        <rFont val="等线"/>
        <charset val="134"/>
        <scheme val="minor"/>
      </rPr>
      <t>门诊楼</t>
    </r>
    <r>
      <rPr>
        <sz val="12"/>
        <color theme="1"/>
        <rFont val="等线"/>
        <charset val="134"/>
        <scheme val="minor"/>
      </rPr>
      <t>或</t>
    </r>
    <r>
      <rPr>
        <b/>
        <sz val="12"/>
        <color theme="5" tint="-0.249977111117893"/>
        <rFont val="等线"/>
        <charset val="134"/>
        <scheme val="minor"/>
      </rPr>
      <t>住院楼</t>
    </r>
    <r>
      <rPr>
        <sz val="12"/>
        <color theme="1"/>
        <rFont val="等线"/>
        <charset val="134"/>
        <scheme val="minor"/>
      </rPr>
      <t xml:space="preserve">
1  应自成一区，宜邻近病房，并与之有便捷联系通道；
2  应避免营养厨房的蒸汽、噪声和气味对病区的窜扰；</t>
    </r>
  </si>
  <si>
    <t>洗衣房</t>
  </si>
  <si>
    <r>
      <rPr>
        <sz val="12"/>
        <color theme="1"/>
        <rFont val="等线"/>
        <charset val="134"/>
        <scheme val="minor"/>
      </rPr>
      <t>按需设置于</t>
    </r>
    <r>
      <rPr>
        <b/>
        <sz val="12"/>
        <color theme="4" tint="-0.249977111117893"/>
        <rFont val="等线"/>
        <charset val="134"/>
        <scheme val="minor"/>
      </rPr>
      <t>门诊楼</t>
    </r>
    <r>
      <rPr>
        <sz val="12"/>
        <color theme="1"/>
        <rFont val="等线"/>
        <charset val="134"/>
        <scheme val="minor"/>
      </rPr>
      <t>或</t>
    </r>
    <r>
      <rPr>
        <b/>
        <sz val="12"/>
        <color theme="5" tint="-0.249977111117893"/>
        <rFont val="等线"/>
        <charset val="134"/>
        <scheme val="minor"/>
      </rPr>
      <t>住院楼</t>
    </r>
    <r>
      <rPr>
        <sz val="12"/>
        <color theme="1"/>
        <rFont val="等线"/>
        <charset val="134"/>
        <scheme val="minor"/>
      </rPr>
      <t xml:space="preserve">
1  应自成一区，并应按工艺流程进行平面布置；
2  污衣入口和洁衣出口处应分别设置；
3  设置在病房楼底层或地下层的洗衣房应避免噪声对病区的干扰；</t>
    </r>
  </si>
  <si>
    <t>太平间</t>
  </si>
  <si>
    <r>
      <rPr>
        <sz val="12"/>
        <color theme="1"/>
        <rFont val="等线"/>
        <charset val="134"/>
        <scheme val="minor"/>
      </rPr>
      <t xml:space="preserve">1  </t>
    </r>
    <r>
      <rPr>
        <b/>
        <sz val="12"/>
        <color rgb="FFCC6600"/>
        <rFont val="等线"/>
        <charset val="134"/>
        <scheme val="minor"/>
      </rPr>
      <t>独立建造</t>
    </r>
    <r>
      <rPr>
        <sz val="12"/>
        <color theme="1"/>
        <rFont val="等线"/>
        <charset val="134"/>
        <scheme val="minor"/>
      </rPr>
      <t>（总图上标示）或设置在</t>
    </r>
    <r>
      <rPr>
        <b/>
        <sz val="12"/>
        <color theme="5" tint="-0.249977111117893"/>
        <rFont val="等线"/>
        <charset val="134"/>
        <scheme val="minor"/>
      </rPr>
      <t>住院楼</t>
    </r>
    <r>
      <rPr>
        <sz val="12"/>
        <color theme="1"/>
        <rFont val="等线"/>
        <charset val="134"/>
        <scheme val="minor"/>
      </rPr>
      <t>的地下层；
2  解剖室应有门通向停尸间；
3  尸体柜容量宜按不低于总病床数1％～2％计算。
4  太平间应设置停尸、告别、解剖、标本、值班、更衣、卫生间、器械、洗涤和消毒等用房。
5  太平间设置应避免气味对所在建筑的影响。</t>
    </r>
  </si>
  <si>
    <t>设备用房</t>
  </si>
  <si>
    <r>
      <rPr>
        <sz val="12"/>
        <color theme="1"/>
        <rFont val="等线"/>
        <charset val="134"/>
        <scheme val="minor"/>
      </rPr>
      <t>按需设置于</t>
    </r>
    <r>
      <rPr>
        <b/>
        <sz val="12"/>
        <color theme="4" tint="-0.249977111117893"/>
        <rFont val="等线"/>
        <charset val="134"/>
        <scheme val="minor"/>
      </rPr>
      <t>门诊楼</t>
    </r>
    <r>
      <rPr>
        <sz val="12"/>
        <color theme="1"/>
        <rFont val="等线"/>
        <charset val="134"/>
        <scheme val="minor"/>
      </rPr>
      <t>或</t>
    </r>
    <r>
      <rPr>
        <b/>
        <sz val="12"/>
        <color theme="5" tint="-0.249977111117893"/>
        <rFont val="等线"/>
        <charset val="134"/>
        <scheme val="minor"/>
      </rPr>
      <t>住院楼</t>
    </r>
    <r>
      <rPr>
        <sz val="12"/>
        <color theme="1"/>
        <rFont val="等线"/>
        <charset val="134"/>
        <scheme val="minor"/>
      </rPr>
      <t>地下</t>
    </r>
  </si>
  <si>
    <t>库房</t>
  </si>
  <si>
    <r>
      <rPr>
        <b/>
        <sz val="18"/>
        <color theme="1"/>
        <rFont val="等线"/>
        <charset val="134"/>
        <scheme val="minor"/>
      </rPr>
      <t>按需设置于</t>
    </r>
    <r>
      <rPr>
        <b/>
        <sz val="18"/>
        <color theme="4" tint="-0.249977111117893"/>
        <rFont val="等线"/>
        <charset val="134"/>
        <scheme val="minor"/>
      </rPr>
      <t>门诊楼</t>
    </r>
    <r>
      <rPr>
        <b/>
        <sz val="18"/>
        <color theme="1"/>
        <rFont val="等线"/>
        <charset val="134"/>
        <scheme val="minor"/>
      </rPr>
      <t>或</t>
    </r>
    <r>
      <rPr>
        <b/>
        <sz val="18"/>
        <color theme="5" tint="-0.249977111117893"/>
        <rFont val="等线"/>
        <charset val="134"/>
        <scheme val="minor"/>
      </rPr>
      <t>住院楼</t>
    </r>
  </si>
  <si>
    <t>行政办公</t>
  </si>
  <si>
    <t>图书室</t>
  </si>
  <si>
    <t>档案室</t>
  </si>
  <si>
    <t>计算机房</t>
  </si>
  <si>
    <t>会议室</t>
  </si>
  <si>
    <t>值班宿舍</t>
  </si>
  <si>
    <t>倒班宿舍</t>
  </si>
  <si>
    <t>职工餐厅</t>
  </si>
  <si>
    <t>可与保障系统的营养厨房合并设置</t>
  </si>
  <si>
    <t>厨房</t>
  </si>
  <si>
    <t>地下车库</t>
  </si>
  <si>
    <r>
      <rPr>
        <b/>
        <sz val="18"/>
        <color theme="1"/>
        <rFont val="等线"/>
        <charset val="134"/>
        <scheme val="minor"/>
      </rPr>
      <t>按需设置于</t>
    </r>
    <r>
      <rPr>
        <b/>
        <sz val="18"/>
        <color theme="4" tint="-0.249977111117893"/>
        <rFont val="等线"/>
        <charset val="134"/>
        <scheme val="minor"/>
      </rPr>
      <t>门诊楼</t>
    </r>
    <r>
      <rPr>
        <b/>
        <sz val="18"/>
        <color theme="1"/>
        <rFont val="等线"/>
        <charset val="134"/>
        <scheme val="minor"/>
      </rPr>
      <t>或</t>
    </r>
    <r>
      <rPr>
        <b/>
        <sz val="18"/>
        <color theme="5" tint="-0.249977111117893"/>
        <rFont val="等线"/>
        <charset val="134"/>
        <scheme val="minor"/>
      </rPr>
      <t>住院楼</t>
    </r>
    <r>
      <rPr>
        <b/>
        <sz val="18"/>
        <rFont val="等线"/>
        <charset val="134"/>
        <scheme val="minor"/>
      </rPr>
      <t>地下</t>
    </r>
  </si>
  <si>
    <t>车位数</t>
  </si>
  <si>
    <t>个</t>
  </si>
  <si>
    <t>按每100平米建筑面积1.2个停车位配置</t>
  </si>
  <si>
    <t>单车位面积</t>
  </si>
  <si>
    <t>单车位面积（含车位和车道）控制在30平米左右，在满足功能前提下越小越好</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</si>
</sst>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等线"/>
      <charset val="134"/>
      <scheme val="minor"/>
    </font>
    <font>
      <sz val="18"/>
      <color theme="1"/>
      <name val="等线"/>
      <charset val="134"/>
      <scheme val="minor"/>
    </font>
    <font>
      <b/>
      <sz val="18"/>
      <color theme="1"/>
      <name val="等线"/>
      <charset val="134"/>
      <scheme val="minor"/>
    </font>
    <font>
      <b/>
      <sz val="18"/>
      <color theme="4" tint="-0.249977111117893"/>
      <name val="等线"/>
      <charset val="134"/>
      <scheme val="minor"/>
    </font>
    <font>
      <sz val="12"/>
      <color theme="1"/>
      <name val="等线"/>
      <charset val="134"/>
      <scheme val="minor"/>
    </font>
    <font>
      <b/>
      <sz val="18"/>
      <color theme="5" tint="-0.249977111117893"/>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2"/>
      <color theme="4" tint="-0.249977111117893"/>
      <name val="等线"/>
      <charset val="134"/>
      <scheme val="minor"/>
    </font>
    <font>
      <sz val="12"/>
      <color theme="4" tint="-0.249977111117893"/>
      <name val="等线"/>
      <charset val="134"/>
      <scheme val="minor"/>
    </font>
    <font>
      <sz val="12"/>
      <name val="等线"/>
      <charset val="134"/>
      <scheme val="minor"/>
    </font>
    <font>
      <b/>
      <sz val="18"/>
      <name val="等线"/>
      <charset val="134"/>
      <scheme val="minor"/>
    </font>
    <font>
      <b/>
      <sz val="12"/>
      <color theme="5" tint="-0.249977111117893"/>
      <name val="等线"/>
      <charset val="134"/>
      <scheme val="minor"/>
    </font>
    <font>
      <sz val="12"/>
      <color theme="5" tint="-0.249977111117893"/>
      <name val="等线"/>
      <charset val="134"/>
      <scheme val="minor"/>
    </font>
    <font>
      <b/>
      <sz val="12"/>
      <color rgb="FFC00000"/>
      <name val="等线"/>
      <charset val="134"/>
      <scheme val="minor"/>
    </font>
    <font>
      <b/>
      <vertAlign val="superscript"/>
      <sz val="18"/>
      <color theme="1"/>
      <name val="等线"/>
      <charset val="134"/>
      <scheme val="minor"/>
    </font>
    <font>
      <vertAlign val="superscript"/>
      <sz val="18"/>
      <color theme="1"/>
      <name val="等线"/>
      <charset val="134"/>
      <scheme val="minor"/>
    </font>
    <font>
      <b/>
      <sz val="12"/>
      <color rgb="FFCC6600"/>
      <name val="等线"/>
      <charset val="134"/>
      <scheme val="minor"/>
    </font>
  </fonts>
  <fills count="36">
    <fill>
      <patternFill patternType="none"/>
    </fill>
    <fill>
      <patternFill patternType="gray125"/>
    </fill>
    <fill>
      <patternFill patternType="solid">
        <fgColor rgb="FFFFFF00"/>
        <bgColor indexed="64"/>
      </patternFill>
    </fill>
    <fill>
      <patternFill patternType="solid">
        <fgColor theme="0" tint="-0.14999847407452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5"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6" borderId="11" applyNumberFormat="0" applyAlignment="0" applyProtection="0">
      <alignment vertical="center"/>
    </xf>
    <xf numFmtId="0" fontId="15" fillId="7" borderId="12" applyNumberFormat="0" applyAlignment="0" applyProtection="0">
      <alignment vertical="center"/>
    </xf>
    <xf numFmtId="0" fontId="16" fillId="7" borderId="11" applyNumberFormat="0" applyAlignment="0" applyProtection="0">
      <alignment vertical="center"/>
    </xf>
    <xf numFmtId="0" fontId="17" fillId="8"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cellStyleXfs>
  <cellXfs count="31">
    <xf numFmtId="0" fontId="0" fillId="0" borderId="0" xfId="0"/>
    <xf numFmtId="0" fontId="1" fillId="0" borderId="1" xfId="0" applyFont="1" applyBorder="1" applyAlignment="1">
      <alignment horizontal="left" vertical="center"/>
    </xf>
    <xf numFmtId="0" fontId="1" fillId="0" borderId="0" xfId="0" applyFont="1" applyAlignment="1">
      <alignment horizontal="left" vertical="center"/>
    </xf>
    <xf numFmtId="0" fontId="1" fillId="2" borderId="1" xfId="0" applyFont="1" applyFill="1" applyBorder="1" applyAlignment="1">
      <alignment horizontal="left" vertical="center"/>
    </xf>
    <xf numFmtId="49" fontId="1" fillId="0" borderId="1" xfId="0" applyNumberFormat="1" applyFont="1" applyBorder="1" applyAlignment="1">
      <alignment horizontal="left" vertical="center"/>
    </xf>
    <xf numFmtId="176" fontId="1" fillId="0" borderId="1" xfId="0" applyNumberFormat="1" applyFont="1" applyBorder="1" applyAlignment="1">
      <alignment horizontal="left" vertical="center"/>
    </xf>
    <xf numFmtId="176" fontId="1" fillId="2" borderId="1" xfId="0" applyNumberFormat="1" applyFont="1" applyFill="1" applyBorder="1" applyAlignment="1">
      <alignment horizontal="left" vertical="center"/>
    </xf>
    <xf numFmtId="0" fontId="2" fillId="3" borderId="1" xfId="0" applyFont="1" applyFill="1" applyBorder="1" applyAlignment="1">
      <alignment horizontal="left" vertical="center"/>
    </xf>
    <xf numFmtId="9" fontId="2" fillId="3" borderId="1" xfId="0" applyNumberFormat="1" applyFont="1" applyFill="1" applyBorder="1" applyAlignment="1">
      <alignment horizontal="left" vertical="center"/>
    </xf>
    <xf numFmtId="9" fontId="1" fillId="0" borderId="1" xfId="0" applyNumberFormat="1"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3" borderId="1" xfId="0" applyFont="1" applyFill="1" applyBorder="1" applyAlignment="1">
      <alignment horizontal="left" vertical="center"/>
    </xf>
    <xf numFmtId="0" fontId="2" fillId="0" borderId="1" xfId="0" applyFont="1" applyBorder="1" applyAlignment="1">
      <alignment vertical="center" wrapText="1"/>
    </xf>
    <xf numFmtId="0" fontId="4" fillId="0" borderId="1" xfId="0" applyFont="1" applyBorder="1" applyAlignment="1">
      <alignment vertical="center" wrapText="1"/>
    </xf>
    <xf numFmtId="0" fontId="2" fillId="0" borderId="4" xfId="0" applyFont="1" applyBorder="1" applyAlignment="1">
      <alignment vertical="center"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4" fillId="0" borderId="1" xfId="0" applyFont="1" applyBorder="1" applyAlignment="1">
      <alignment vertical="center"/>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lignment vertical="center" wrapText="1"/>
    </xf>
    <xf numFmtId="0" fontId="5" fillId="3" borderId="1" xfId="0" applyFont="1" applyFill="1" applyBorder="1" applyAlignment="1">
      <alignment horizontal="left" vertical="center"/>
    </xf>
    <xf numFmtId="0" fontId="1" fillId="0" borderId="1" xfId="0" applyFont="1" applyBorder="1" applyAlignment="1">
      <alignment vertical="center"/>
    </xf>
    <xf numFmtId="0" fontId="2" fillId="4" borderId="4" xfId="0" applyFont="1" applyFill="1" applyBorder="1" applyAlignment="1">
      <alignment vertical="center"/>
    </xf>
    <xf numFmtId="0" fontId="2" fillId="4" borderId="1" xfId="0" applyFont="1" applyFill="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C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2"/>
  <sheetViews>
    <sheetView tabSelected="1" zoomScale="55" zoomScaleNormal="55" topLeftCell="A67" workbookViewId="0">
      <selection activeCell="D67" sqref="D67"/>
    </sheetView>
  </sheetViews>
  <sheetFormatPr defaultColWidth="30" defaultRowHeight="36" customHeight="1" outlineLevelCol="4"/>
  <cols>
    <col min="1" max="1" width="29.8333333333333" style="1" customWidth="1"/>
    <col min="2" max="2" width="15.0833333333333" style="1" customWidth="1"/>
    <col min="3" max="4" width="10.0833333333333" style="1" customWidth="1"/>
    <col min="5" max="5" width="143.25" style="1" customWidth="1"/>
    <col min="6" max="16384" width="30" style="2"/>
  </cols>
  <sheetData>
    <row r="1" ht="22.5" spans="2:5">
      <c r="B1" s="1" t="s">
        <v>0</v>
      </c>
      <c r="C1" s="1" t="s">
        <v>1</v>
      </c>
      <c r="D1" s="1" t="s">
        <v>2</v>
      </c>
      <c r="E1" s="1" t="s">
        <v>3</v>
      </c>
    </row>
    <row r="2" ht="22.5" spans="1:5">
      <c r="A2" s="3" t="s">
        <v>4</v>
      </c>
      <c r="B2" s="3">
        <v>200</v>
      </c>
      <c r="C2" s="1" t="s">
        <v>5</v>
      </c>
      <c r="E2" s="3" t="s">
        <v>6</v>
      </c>
    </row>
    <row r="3" ht="22.5" spans="1:3">
      <c r="A3" s="1" t="s">
        <v>7</v>
      </c>
      <c r="B3" s="1">
        <v>800</v>
      </c>
      <c r="C3" s="1" t="s">
        <v>8</v>
      </c>
    </row>
    <row r="4" ht="22.5" spans="1:2">
      <c r="A4" s="1" t="s">
        <v>9</v>
      </c>
      <c r="B4" s="4" t="s">
        <v>10</v>
      </c>
    </row>
    <row r="5" ht="27" spans="1:3">
      <c r="A5" s="3" t="s">
        <v>11</v>
      </c>
      <c r="B5" s="3">
        <v>125</v>
      </c>
      <c r="C5" s="1" t="s">
        <v>12</v>
      </c>
    </row>
    <row r="6" ht="27" spans="1:5">
      <c r="A6" s="1" t="s">
        <v>13</v>
      </c>
      <c r="B6" s="1">
        <f>B2*B5</f>
        <v>25000</v>
      </c>
      <c r="C6" s="1" t="s">
        <v>14</v>
      </c>
      <c r="E6" s="1" t="s">
        <v>15</v>
      </c>
    </row>
    <row r="7" ht="27" spans="1:3">
      <c r="A7" s="1" t="s">
        <v>16</v>
      </c>
      <c r="B7" s="1">
        <v>23369</v>
      </c>
      <c r="C7" s="1" t="s">
        <v>14</v>
      </c>
    </row>
    <row r="8" ht="27" spans="1:3">
      <c r="A8" s="1" t="s">
        <v>17</v>
      </c>
      <c r="B8" s="5">
        <f>B7/B2</f>
        <v>116.845</v>
      </c>
      <c r="C8" s="1" t="s">
        <v>12</v>
      </c>
    </row>
    <row r="9" ht="22.5" spans="1:5">
      <c r="A9" s="1" t="s">
        <v>18</v>
      </c>
      <c r="B9" s="5">
        <f>B6/B7</f>
        <v>1.06979331593136</v>
      </c>
      <c r="E9" s="1" t="s">
        <v>19</v>
      </c>
    </row>
    <row r="10" ht="27" spans="1:3">
      <c r="A10" s="1" t="s">
        <v>20</v>
      </c>
      <c r="B10" s="1">
        <v>19201</v>
      </c>
      <c r="C10" s="1" t="s">
        <v>14</v>
      </c>
    </row>
    <row r="11" ht="27" spans="1:3">
      <c r="A11" s="1" t="s">
        <v>21</v>
      </c>
      <c r="B11" s="5">
        <f>B10/B2</f>
        <v>96.005</v>
      </c>
      <c r="C11" s="1" t="s">
        <v>12</v>
      </c>
    </row>
    <row r="12" ht="22.5" spans="1:5">
      <c r="A12" s="1" t="s">
        <v>22</v>
      </c>
      <c r="B12" s="5">
        <f>B6/B10</f>
        <v>1.302015520025</v>
      </c>
      <c r="E12" s="1" t="s">
        <v>19</v>
      </c>
    </row>
    <row r="13" ht="27" spans="1:5">
      <c r="A13" s="3" t="s">
        <v>23</v>
      </c>
      <c r="B13" s="3">
        <v>22765</v>
      </c>
      <c r="C13" s="3" t="s">
        <v>14</v>
      </c>
      <c r="D13" s="3"/>
      <c r="E13" s="3"/>
    </row>
    <row r="14" ht="27" spans="1:5">
      <c r="A14" s="3" t="s">
        <v>24</v>
      </c>
      <c r="B14" s="6">
        <f>B13/B2</f>
        <v>113.825</v>
      </c>
      <c r="C14" s="3" t="s">
        <v>12</v>
      </c>
      <c r="D14" s="3"/>
      <c r="E14" s="3"/>
    </row>
    <row r="15" ht="22.5" spans="1:5">
      <c r="A15" s="3" t="s">
        <v>25</v>
      </c>
      <c r="B15" s="6">
        <f>B6/B13</f>
        <v>1.09817702613661</v>
      </c>
      <c r="C15" s="3"/>
      <c r="D15" s="3"/>
      <c r="E15" s="3" t="s">
        <v>19</v>
      </c>
    </row>
    <row r="16" ht="22.5" spans="1:5">
      <c r="A16" s="3" t="s">
        <v>26</v>
      </c>
      <c r="B16" s="3" t="s">
        <v>27</v>
      </c>
      <c r="C16" s="3"/>
      <c r="D16" s="3"/>
      <c r="E16" s="3" t="s">
        <v>28</v>
      </c>
    </row>
    <row r="17" ht="22.5" spans="1:5">
      <c r="A17" s="3" t="s">
        <v>29</v>
      </c>
      <c r="B17" s="3" t="s">
        <v>30</v>
      </c>
      <c r="C17" s="3"/>
      <c r="D17" s="3"/>
      <c r="E17" s="3" t="s">
        <v>31</v>
      </c>
    </row>
    <row r="18" ht="27" spans="1:5">
      <c r="A18" s="7" t="s">
        <v>32</v>
      </c>
      <c r="B18" s="7">
        <f>SUM(B19:B25)</f>
        <v>25000</v>
      </c>
      <c r="C18" s="7" t="s">
        <v>33</v>
      </c>
      <c r="D18" s="8">
        <f>SUM(D19:D25)</f>
        <v>1</v>
      </c>
      <c r="E18" s="7"/>
    </row>
    <row r="19" ht="27" spans="1:5">
      <c r="A19" s="1" t="s">
        <v>34</v>
      </c>
      <c r="B19" s="1">
        <f>B6*D19</f>
        <v>3750</v>
      </c>
      <c r="C19" s="1" t="s">
        <v>14</v>
      </c>
      <c r="D19" s="9">
        <v>0.15</v>
      </c>
      <c r="E19" s="1">
        <v>3950</v>
      </c>
    </row>
    <row r="20" ht="27" spans="1:5">
      <c r="A20" s="1" t="s">
        <v>35</v>
      </c>
      <c r="B20" s="1">
        <f>B6*D20</f>
        <v>1500</v>
      </c>
      <c r="C20" s="1" t="s">
        <v>14</v>
      </c>
      <c r="D20" s="9">
        <v>0.06</v>
      </c>
      <c r="E20" s="1">
        <v>1615</v>
      </c>
    </row>
    <row r="21" ht="27" spans="1:5">
      <c r="A21" s="1" t="s">
        <v>36</v>
      </c>
      <c r="B21" s="1">
        <f>B6*D21</f>
        <v>10000</v>
      </c>
      <c r="C21" s="1" t="s">
        <v>14</v>
      </c>
      <c r="D21" s="9">
        <v>0.4</v>
      </c>
      <c r="E21" s="1">
        <v>10000</v>
      </c>
    </row>
    <row r="22" ht="27" spans="1:5">
      <c r="A22" s="1" t="s">
        <v>37</v>
      </c>
      <c r="B22" s="1">
        <f>B6*D22</f>
        <v>6250</v>
      </c>
      <c r="C22" s="1" t="s">
        <v>14</v>
      </c>
      <c r="D22" s="9">
        <v>0.25</v>
      </c>
      <c r="E22" s="1">
        <v>6500</v>
      </c>
    </row>
    <row r="23" ht="27" spans="1:5">
      <c r="A23" s="1" t="s">
        <v>38</v>
      </c>
      <c r="B23" s="1">
        <f>B6*D23</f>
        <v>2000</v>
      </c>
      <c r="C23" s="1" t="s">
        <v>14</v>
      </c>
      <c r="D23" s="9">
        <v>0.08</v>
      </c>
      <c r="E23" s="1" t="s">
        <v>39</v>
      </c>
    </row>
    <row r="24" ht="27" spans="1:5">
      <c r="A24" s="1" t="s">
        <v>40</v>
      </c>
      <c r="B24" s="1">
        <f>B6*D24</f>
        <v>750</v>
      </c>
      <c r="C24" s="1" t="s">
        <v>14</v>
      </c>
      <c r="D24" s="9">
        <v>0.03</v>
      </c>
      <c r="E24" s="10">
        <v>1500</v>
      </c>
    </row>
    <row r="25" ht="27" spans="1:5">
      <c r="A25" s="1" t="s">
        <v>41</v>
      </c>
      <c r="B25" s="1">
        <f>B6*D25</f>
        <v>750</v>
      </c>
      <c r="C25" s="1" t="s">
        <v>14</v>
      </c>
      <c r="D25" s="9">
        <v>0.03</v>
      </c>
      <c r="E25" s="11"/>
    </row>
    <row r="26" ht="27" spans="1:5">
      <c r="A26" s="7" t="s">
        <v>34</v>
      </c>
      <c r="B26" s="7">
        <v>3950</v>
      </c>
      <c r="C26" s="7" t="s">
        <v>33</v>
      </c>
      <c r="D26" s="7"/>
      <c r="E26" s="12" t="s">
        <v>42</v>
      </c>
    </row>
    <row r="27" ht="31" spans="1:5">
      <c r="A27" s="13" t="s">
        <v>43</v>
      </c>
      <c r="B27" s="1">
        <v>350</v>
      </c>
      <c r="C27" s="14"/>
      <c r="D27" s="14"/>
      <c r="E27" s="14" t="s">
        <v>44</v>
      </c>
    </row>
    <row r="28" ht="46.5" spans="1:5">
      <c r="A28" s="15" t="s">
        <v>45</v>
      </c>
      <c r="B28" s="1">
        <v>300</v>
      </c>
      <c r="C28" s="14"/>
      <c r="D28" s="14"/>
      <c r="E28" s="14" t="s">
        <v>46</v>
      </c>
    </row>
    <row r="29" ht="46.5" spans="1:5">
      <c r="A29" s="13" t="s">
        <v>47</v>
      </c>
      <c r="B29" s="1">
        <v>3000</v>
      </c>
      <c r="C29" s="14"/>
      <c r="D29" s="14"/>
      <c r="E29" s="14" t="s">
        <v>48</v>
      </c>
    </row>
    <row r="30" ht="62" spans="1:5">
      <c r="A30" s="13" t="s">
        <v>49</v>
      </c>
      <c r="B30" s="1">
        <v>300</v>
      </c>
      <c r="C30" s="14"/>
      <c r="D30" s="14"/>
      <c r="E30" s="14" t="s">
        <v>50</v>
      </c>
    </row>
    <row r="31" ht="22.5" spans="1:5">
      <c r="A31" s="16" t="s">
        <v>51</v>
      </c>
      <c r="B31" s="17"/>
      <c r="C31" s="18"/>
      <c r="D31" s="9">
        <f>SUM(D32:D39)</f>
        <v>1</v>
      </c>
      <c r="E31" s="19"/>
    </row>
    <row r="32" ht="22.5" spans="1:5">
      <c r="A32" s="1" t="s">
        <v>52</v>
      </c>
      <c r="B32" s="1">
        <v>750</v>
      </c>
      <c r="C32" s="1"/>
      <c r="D32" s="9">
        <v>0.25</v>
      </c>
      <c r="E32" s="19"/>
    </row>
    <row r="33" ht="22.5" spans="1:5">
      <c r="A33" s="1" t="s">
        <v>53</v>
      </c>
      <c r="B33" s="1">
        <v>900</v>
      </c>
      <c r="C33" s="1"/>
      <c r="D33" s="9">
        <v>0.3</v>
      </c>
      <c r="E33" s="19"/>
    </row>
    <row r="34" ht="62" spans="1:5">
      <c r="A34" s="1" t="s">
        <v>54</v>
      </c>
      <c r="B34" s="20">
        <v>600</v>
      </c>
      <c r="C34" s="21">
        <v>450</v>
      </c>
      <c r="D34" s="9">
        <v>0.15</v>
      </c>
      <c r="E34" s="14" t="s">
        <v>55</v>
      </c>
    </row>
    <row r="35" ht="62" spans="1:5">
      <c r="A35" s="1" t="s">
        <v>56</v>
      </c>
      <c r="B35" s="22"/>
      <c r="C35" s="21">
        <v>150</v>
      </c>
      <c r="D35" s="9">
        <v>0.05</v>
      </c>
      <c r="E35" s="14" t="s">
        <v>57</v>
      </c>
    </row>
    <row r="36" ht="62" spans="1:5">
      <c r="A36" s="1" t="s">
        <v>58</v>
      </c>
      <c r="B36" s="21">
        <v>300</v>
      </c>
      <c r="C36" s="21"/>
      <c r="D36" s="9">
        <v>0.1</v>
      </c>
      <c r="E36" s="14" t="s">
        <v>59</v>
      </c>
    </row>
    <row r="37" ht="46.5" spans="1:5">
      <c r="A37" s="1" t="s">
        <v>60</v>
      </c>
      <c r="B37" s="20">
        <v>450</v>
      </c>
      <c r="C37" s="21">
        <v>150</v>
      </c>
      <c r="D37" s="9">
        <v>0.05</v>
      </c>
      <c r="E37" s="14" t="s">
        <v>61</v>
      </c>
    </row>
    <row r="38" ht="31" spans="1:5">
      <c r="A38" s="1" t="s">
        <v>62</v>
      </c>
      <c r="B38" s="23"/>
      <c r="C38" s="21">
        <v>150</v>
      </c>
      <c r="D38" s="9">
        <v>0.05</v>
      </c>
      <c r="E38" s="14" t="s">
        <v>63</v>
      </c>
    </row>
    <row r="39" ht="31" spans="1:5">
      <c r="A39" s="1" t="s">
        <v>64</v>
      </c>
      <c r="B39" s="22"/>
      <c r="C39" s="21">
        <v>150</v>
      </c>
      <c r="D39" s="9">
        <v>0.05</v>
      </c>
      <c r="E39" s="14" t="s">
        <v>65</v>
      </c>
    </row>
    <row r="40" ht="27" spans="1:5">
      <c r="A40" s="7" t="s">
        <v>35</v>
      </c>
      <c r="B40" s="7">
        <f>B20</f>
        <v>1500</v>
      </c>
      <c r="C40" s="7" t="s">
        <v>33</v>
      </c>
      <c r="D40" s="7"/>
      <c r="E40" s="12" t="s">
        <v>42</v>
      </c>
    </row>
    <row r="41" ht="186" spans="2:5">
      <c r="B41" s="19"/>
      <c r="C41" s="19"/>
      <c r="D41" s="19"/>
      <c r="E41" s="24" t="s">
        <v>66</v>
      </c>
    </row>
    <row r="42" ht="27" spans="1:5">
      <c r="A42" s="7" t="s">
        <v>36</v>
      </c>
      <c r="B42" s="7">
        <f>B21</f>
        <v>10000</v>
      </c>
      <c r="C42" s="7" t="s">
        <v>33</v>
      </c>
      <c r="D42" s="7"/>
      <c r="E42" s="25" t="s">
        <v>67</v>
      </c>
    </row>
    <row r="43" ht="31" spans="1:5">
      <c r="A43" s="13"/>
      <c r="B43" s="14"/>
      <c r="C43" s="14"/>
      <c r="D43" s="14"/>
      <c r="E43" s="14" t="s">
        <v>68</v>
      </c>
    </row>
    <row r="44" ht="31" spans="1:5">
      <c r="A44" s="13" t="s">
        <v>69</v>
      </c>
      <c r="B44" s="14"/>
      <c r="C44" s="14"/>
      <c r="D44" s="14"/>
      <c r="E44" s="14" t="s">
        <v>70</v>
      </c>
    </row>
    <row r="45" ht="46.5" spans="1:5">
      <c r="A45" s="13" t="s">
        <v>71</v>
      </c>
      <c r="B45" s="14"/>
      <c r="C45" s="14"/>
      <c r="D45" s="14"/>
      <c r="E45" s="14" t="s">
        <v>72</v>
      </c>
    </row>
    <row r="46" ht="22.5" spans="1:5">
      <c r="A46" s="13" t="s">
        <v>73</v>
      </c>
      <c r="B46" s="14"/>
      <c r="C46" s="14"/>
      <c r="D46" s="14"/>
      <c r="E46" s="14" t="s">
        <v>74</v>
      </c>
    </row>
    <row r="47" ht="22.5" spans="1:5">
      <c r="A47" s="13" t="s">
        <v>75</v>
      </c>
      <c r="B47" s="14"/>
      <c r="C47" s="14"/>
      <c r="D47" s="14"/>
      <c r="E47" s="14" t="s">
        <v>76</v>
      </c>
    </row>
    <row r="48" ht="46.5" spans="1:5">
      <c r="A48" s="13" t="s">
        <v>77</v>
      </c>
      <c r="B48" s="14"/>
      <c r="C48" s="14"/>
      <c r="D48" s="14"/>
      <c r="E48" s="14" t="s">
        <v>78</v>
      </c>
    </row>
    <row r="49" ht="22.5" spans="1:5">
      <c r="A49" s="13" t="s">
        <v>79</v>
      </c>
      <c r="B49" s="14"/>
      <c r="C49" s="14"/>
      <c r="D49" s="14"/>
      <c r="E49" s="14" t="s">
        <v>80</v>
      </c>
    </row>
    <row r="50" ht="77.5" spans="1:5">
      <c r="A50" s="13" t="s">
        <v>81</v>
      </c>
      <c r="B50" s="26">
        <v>10</v>
      </c>
      <c r="C50" s="26" t="s">
        <v>5</v>
      </c>
      <c r="D50" s="14"/>
      <c r="E50" s="14" t="s">
        <v>82</v>
      </c>
    </row>
    <row r="51" ht="108.5" spans="1:5">
      <c r="A51" s="15" t="s">
        <v>83</v>
      </c>
      <c r="B51" s="14"/>
      <c r="C51" s="14"/>
      <c r="D51" s="14"/>
      <c r="E51" s="14" t="s">
        <v>84</v>
      </c>
    </row>
    <row r="52" ht="22.5" spans="1:5">
      <c r="A52" s="27" t="s">
        <v>85</v>
      </c>
      <c r="B52" s="26">
        <f>SUM(B53:B59)</f>
        <v>200</v>
      </c>
      <c r="C52" s="26" t="s">
        <v>5</v>
      </c>
      <c r="D52" s="9">
        <f>SUM(D53:D59)</f>
        <v>1</v>
      </c>
      <c r="E52" s="28"/>
    </row>
    <row r="53" ht="22.5" spans="1:5">
      <c r="A53" s="1" t="s">
        <v>52</v>
      </c>
      <c r="B53" s="26">
        <f>B2*D53</f>
        <v>60</v>
      </c>
      <c r="C53" s="26" t="s">
        <v>5</v>
      </c>
      <c r="D53" s="9">
        <v>0.3</v>
      </c>
      <c r="E53" s="26"/>
    </row>
    <row r="54" ht="22.5" spans="1:5">
      <c r="A54" s="1" t="s">
        <v>53</v>
      </c>
      <c r="B54" s="26">
        <f>B2*D54</f>
        <v>50</v>
      </c>
      <c r="C54" s="26" t="s">
        <v>5</v>
      </c>
      <c r="D54" s="9">
        <v>0.25</v>
      </c>
      <c r="E54" s="26"/>
    </row>
    <row r="55" ht="31" spans="1:5">
      <c r="A55" s="1" t="s">
        <v>54</v>
      </c>
      <c r="B55" s="26">
        <f>B2*D55</f>
        <v>26</v>
      </c>
      <c r="C55" s="26" t="s">
        <v>5</v>
      </c>
      <c r="D55" s="9">
        <v>0.13</v>
      </c>
      <c r="E55" s="14" t="s">
        <v>86</v>
      </c>
    </row>
    <row r="56" ht="139.5" spans="1:5">
      <c r="A56" s="1" t="s">
        <v>56</v>
      </c>
      <c r="B56" s="26">
        <f>B2*D56</f>
        <v>20</v>
      </c>
      <c r="C56" s="26" t="s">
        <v>5</v>
      </c>
      <c r="D56" s="9">
        <v>0.1</v>
      </c>
      <c r="E56" s="14" t="s">
        <v>87</v>
      </c>
    </row>
    <row r="57" ht="31" spans="1:5">
      <c r="A57" s="1" t="s">
        <v>58</v>
      </c>
      <c r="B57" s="26">
        <f>B2*D57</f>
        <v>20</v>
      </c>
      <c r="C57" s="26" t="s">
        <v>5</v>
      </c>
      <c r="D57" s="9">
        <v>0.1</v>
      </c>
      <c r="E57" s="14" t="s">
        <v>88</v>
      </c>
    </row>
    <row r="58" ht="22.5" spans="1:5">
      <c r="A58" s="1" t="s">
        <v>60</v>
      </c>
      <c r="B58" s="26">
        <f>B2*D58</f>
        <v>12</v>
      </c>
      <c r="C58" s="26" t="s">
        <v>5</v>
      </c>
      <c r="D58" s="9">
        <v>0.06</v>
      </c>
      <c r="E58" s="14"/>
    </row>
    <row r="59" ht="22.5" spans="1:5">
      <c r="A59" s="1" t="s">
        <v>62</v>
      </c>
      <c r="B59" s="26">
        <f>B2*D59</f>
        <v>12</v>
      </c>
      <c r="C59" s="26" t="s">
        <v>5</v>
      </c>
      <c r="D59" s="9">
        <v>0.06</v>
      </c>
      <c r="E59" s="14"/>
    </row>
    <row r="60" ht="27" spans="1:5">
      <c r="A60" s="7" t="s">
        <v>37</v>
      </c>
      <c r="B60" s="7">
        <v>6500</v>
      </c>
      <c r="C60" s="7" t="s">
        <v>33</v>
      </c>
      <c r="D60" s="8"/>
      <c r="E60" s="7"/>
    </row>
    <row r="61" ht="170.5" spans="1:5">
      <c r="A61" s="1" t="s">
        <v>89</v>
      </c>
      <c r="B61" s="1">
        <v>1550</v>
      </c>
      <c r="C61" s="1" t="s">
        <v>14</v>
      </c>
      <c r="D61" s="9"/>
      <c r="E61" s="29" t="s">
        <v>90</v>
      </c>
    </row>
    <row r="62" ht="93" spans="1:5">
      <c r="A62" s="1" t="s">
        <v>91</v>
      </c>
      <c r="B62" s="1">
        <v>700</v>
      </c>
      <c r="C62" s="1" t="s">
        <v>14</v>
      </c>
      <c r="D62" s="9"/>
      <c r="E62" s="29" t="s">
        <v>92</v>
      </c>
    </row>
    <row r="63" ht="77.5" spans="1:5">
      <c r="A63" s="1" t="s">
        <v>93</v>
      </c>
      <c r="B63" s="1">
        <v>360</v>
      </c>
      <c r="C63" s="1" t="s">
        <v>14</v>
      </c>
      <c r="D63" s="9"/>
      <c r="E63" s="29" t="s">
        <v>94</v>
      </c>
    </row>
    <row r="64" ht="93" spans="1:5">
      <c r="A64" s="1" t="s">
        <v>95</v>
      </c>
      <c r="B64" s="1">
        <v>650</v>
      </c>
      <c r="C64" s="1" t="s">
        <v>14</v>
      </c>
      <c r="D64" s="9"/>
      <c r="E64" s="29" t="s">
        <v>96</v>
      </c>
    </row>
    <row r="65" ht="77.5" spans="1:5">
      <c r="A65" s="1" t="s">
        <v>97</v>
      </c>
      <c r="B65" s="1">
        <v>550</v>
      </c>
      <c r="C65" s="1" t="s">
        <v>14</v>
      </c>
      <c r="D65" s="9"/>
      <c r="E65" s="29" t="s">
        <v>98</v>
      </c>
    </row>
    <row r="66" ht="62" spans="1:5">
      <c r="A66" s="1" t="s">
        <v>99</v>
      </c>
      <c r="B66" s="1">
        <v>600</v>
      </c>
      <c r="C66" s="1" t="s">
        <v>14</v>
      </c>
      <c r="D66" s="9"/>
      <c r="E66" s="29" t="s">
        <v>100</v>
      </c>
    </row>
    <row r="67" ht="93" spans="1:5">
      <c r="A67" s="3" t="s">
        <v>101</v>
      </c>
      <c r="B67" s="1">
        <v>90</v>
      </c>
      <c r="C67" s="1" t="s">
        <v>14</v>
      </c>
      <c r="D67" s="9"/>
      <c r="E67" s="29" t="s">
        <v>102</v>
      </c>
    </row>
    <row r="68" ht="46.5" spans="1:5">
      <c r="A68" s="1" t="s">
        <v>103</v>
      </c>
      <c r="B68" s="1">
        <v>400</v>
      </c>
      <c r="C68" s="1" t="s">
        <v>14</v>
      </c>
      <c r="D68" s="9"/>
      <c r="E68" s="29" t="s">
        <v>104</v>
      </c>
    </row>
    <row r="69" ht="62" spans="1:5">
      <c r="A69" s="1" t="s">
        <v>105</v>
      </c>
      <c r="B69" s="1">
        <v>250</v>
      </c>
      <c r="C69" s="1" t="s">
        <v>14</v>
      </c>
      <c r="D69" s="9"/>
      <c r="E69" s="29" t="s">
        <v>106</v>
      </c>
    </row>
    <row r="70" ht="77.5" spans="1:5">
      <c r="A70" s="1" t="s">
        <v>107</v>
      </c>
      <c r="B70" s="1">
        <v>600</v>
      </c>
      <c r="C70" s="1" t="s">
        <v>14</v>
      </c>
      <c r="D70" s="9"/>
      <c r="E70" s="29" t="s">
        <v>108</v>
      </c>
    </row>
    <row r="71" ht="124" spans="1:5">
      <c r="A71" s="1" t="s">
        <v>109</v>
      </c>
      <c r="B71" s="1">
        <v>600</v>
      </c>
      <c r="C71" s="1" t="s">
        <v>14</v>
      </c>
      <c r="E71" s="29" t="s">
        <v>110</v>
      </c>
    </row>
    <row r="72" ht="27" spans="1:5">
      <c r="A72" s="1" t="s">
        <v>111</v>
      </c>
      <c r="B72" s="1">
        <v>150</v>
      </c>
      <c r="C72" s="1" t="s">
        <v>14</v>
      </c>
      <c r="D72" s="9"/>
      <c r="E72" s="29" t="s">
        <v>112</v>
      </c>
    </row>
    <row r="73" ht="27" spans="1:5">
      <c r="A73" s="7" t="s">
        <v>38</v>
      </c>
      <c r="B73" s="7">
        <f>B23</f>
        <v>2000</v>
      </c>
      <c r="C73" s="7" t="s">
        <v>33</v>
      </c>
      <c r="D73" s="7"/>
      <c r="E73" s="7"/>
    </row>
    <row r="74" ht="46.5" spans="1:5">
      <c r="A74" s="1" t="s">
        <v>113</v>
      </c>
      <c r="E74" s="29" t="s">
        <v>114</v>
      </c>
    </row>
    <row r="75" ht="62" spans="1:5">
      <c r="A75" s="1" t="s">
        <v>115</v>
      </c>
      <c r="E75" s="29" t="s">
        <v>116</v>
      </c>
    </row>
    <row r="76" ht="77.5" spans="1:5">
      <c r="A76" s="1" t="s">
        <v>117</v>
      </c>
      <c r="E76" s="29" t="s">
        <v>118</v>
      </c>
    </row>
    <row r="77" ht="22.5" spans="1:5">
      <c r="A77" s="1" t="s">
        <v>119</v>
      </c>
      <c r="E77" s="30" t="s">
        <v>120</v>
      </c>
    </row>
    <row r="78" ht="22.5" spans="1:5">
      <c r="A78" s="1" t="s">
        <v>121</v>
      </c>
      <c r="E78" s="30" t="s">
        <v>120</v>
      </c>
    </row>
    <row r="79" ht="27" spans="1:5">
      <c r="A79" s="7" t="s">
        <v>40</v>
      </c>
      <c r="B79" s="7">
        <f>B24</f>
        <v>750</v>
      </c>
      <c r="C79" s="7" t="s">
        <v>33</v>
      </c>
      <c r="D79" s="7"/>
      <c r="E79" s="7" t="s">
        <v>122</v>
      </c>
    </row>
    <row r="80" ht="22.5" spans="1:1">
      <c r="A80" s="1" t="s">
        <v>123</v>
      </c>
    </row>
    <row r="81" ht="22.5" spans="1:1">
      <c r="A81" s="1" t="s">
        <v>124</v>
      </c>
    </row>
    <row r="82" ht="22.5" spans="1:1">
      <c r="A82" s="1" t="s">
        <v>125</v>
      </c>
    </row>
    <row r="83" ht="22.5" spans="1:1">
      <c r="A83" s="1" t="s">
        <v>126</v>
      </c>
    </row>
    <row r="84" ht="22.5" spans="1:1">
      <c r="A84" s="1" t="s">
        <v>127</v>
      </c>
    </row>
    <row r="85" ht="27" spans="1:5">
      <c r="A85" s="7" t="s">
        <v>41</v>
      </c>
      <c r="B85" s="7">
        <f>B25</f>
        <v>750</v>
      </c>
      <c r="C85" s="7" t="s">
        <v>33</v>
      </c>
      <c r="D85" s="7"/>
      <c r="E85" s="7" t="s">
        <v>122</v>
      </c>
    </row>
    <row r="86" ht="22.5" spans="1:1">
      <c r="A86" s="1" t="s">
        <v>128</v>
      </c>
    </row>
    <row r="87" ht="22.5" spans="1:1">
      <c r="A87" s="1" t="s">
        <v>129</v>
      </c>
    </row>
    <row r="88" ht="22.5" spans="1:5">
      <c r="A88" s="1" t="s">
        <v>130</v>
      </c>
      <c r="E88" s="30" t="s">
        <v>131</v>
      </c>
    </row>
    <row r="89" ht="22.5" spans="1:5">
      <c r="A89" s="1" t="s">
        <v>132</v>
      </c>
      <c r="E89" s="30" t="s">
        <v>131</v>
      </c>
    </row>
    <row r="90" ht="27" spans="1:5">
      <c r="A90" s="7" t="s">
        <v>133</v>
      </c>
      <c r="B90" s="7">
        <f>B91*B92</f>
        <v>9000</v>
      </c>
      <c r="C90" s="7" t="s">
        <v>33</v>
      </c>
      <c r="D90" s="7"/>
      <c r="E90" s="7" t="s">
        <v>134</v>
      </c>
    </row>
    <row r="91" ht="22.5" spans="1:5">
      <c r="A91" s="1" t="s">
        <v>135</v>
      </c>
      <c r="B91" s="1">
        <f>B18/100*1.2</f>
        <v>300</v>
      </c>
      <c r="C91" s="1" t="s">
        <v>136</v>
      </c>
      <c r="E91" s="30" t="s">
        <v>137</v>
      </c>
    </row>
    <row r="92" ht="27" spans="1:5">
      <c r="A92" s="1" t="s">
        <v>138</v>
      </c>
      <c r="B92" s="1">
        <v>30</v>
      </c>
      <c r="C92" s="1" t="s">
        <v>14</v>
      </c>
      <c r="E92" s="30" t="s">
        <v>139</v>
      </c>
    </row>
  </sheetData>
  <mergeCells count="4">
    <mergeCell ref="A31:C31"/>
    <mergeCell ref="B34:B35"/>
    <mergeCell ref="B37:B39"/>
    <mergeCell ref="E24:E25"/>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总指标表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刘锐</dc:creator>
  <cp:lastModifiedBy>湘.</cp:lastModifiedBy>
  <dcterms:created xsi:type="dcterms:W3CDTF">2015-06-05T18:19:00Z</dcterms:created>
  <dcterms:modified xsi:type="dcterms:W3CDTF">2025-09-20T12:04:21Z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B3DAC17FB3D74053BF426AA98984D2F1_13</vt:lpwstr>
  </property>
  <property fmtid="{D5CDD505-2E9C-101B-9397-08002B2CF9AE}" pid="3" name="KSOProductBuildVer">
    <vt:lpwstr>2052-12.1.0.22529</vt:lpwstr>
  </property>
</Properties>
</file>